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firstSheet="1" activeTab="4"/>
  </bookViews>
  <sheets>
    <sheet name="List(DIET-PTEC-CTE-BITE)" sheetId="1" state="hidden" r:id="rId1"/>
    <sheet name="DIET-26" sheetId="12" r:id="rId2"/>
    <sheet name="PTEC-22" sheetId="13" r:id="rId3"/>
    <sheet name="BITE-4" sheetId="15" r:id="rId4"/>
    <sheet name="CTE-6" sheetId="16" r:id="rId5"/>
    <sheet name="DIET" sheetId="2" state="hidden" r:id="rId6"/>
    <sheet name="PTEC" sheetId="3" state="hidden" r:id="rId7"/>
    <sheet name="CTE" sheetId="4" state="hidden" r:id="rId8"/>
    <sheet name="BITE" sheetId="5" state="hidden" r:id="rId9"/>
  </sheets>
  <definedNames>
    <definedName name="_xlnm._FilterDatabase" localSheetId="3" hidden="1">'BITE-4'!$B$3:$Z$22</definedName>
    <definedName name="_xlnm._FilterDatabase" localSheetId="4" hidden="1">'CTE-6'!$B$3:$Z$61</definedName>
    <definedName name="_xlnm._FilterDatabase" localSheetId="1" hidden="1">'DIET-26'!$A$3:$Z$114</definedName>
    <definedName name="_xlnm._FilterDatabase" localSheetId="0" hidden="1">'List(DIET-PTEC-CTE-BITE)'!$A$3:$BB$223</definedName>
    <definedName name="_xlnm._FilterDatabase" localSheetId="2" hidden="1">'PTEC-22'!$A$3:$AC$94</definedName>
    <definedName name="_xlnm.Print_Area" localSheetId="3">'BITE-4'!$A$1:$AB$22</definedName>
    <definedName name="_xlnm.Print_Area" localSheetId="4">'CTE-6'!$A$1:$AB$63</definedName>
    <definedName name="_xlnm.Print_Area" localSheetId="1">'DIET-26'!$A$1:$Z$115</definedName>
    <definedName name="_xlnm.Print_Area" localSheetId="0">'List(DIET-PTEC-CTE-BITE)'!$A$1:$AO$248</definedName>
    <definedName name="_xlnm.Print_Area" localSheetId="2">'PTEC-22'!$A$1:$AB$94</definedName>
    <definedName name="_xlnm.Print_Titles" localSheetId="3">'BITE-4'!$3:$5</definedName>
    <definedName name="_xlnm.Print_Titles" localSheetId="4">'CTE-6'!$3:$5</definedName>
    <definedName name="_xlnm.Print_Titles" localSheetId="5">DIET!$3:$5</definedName>
    <definedName name="_xlnm.Print_Titles" localSheetId="1">'DIET-26'!$3:$5</definedName>
    <definedName name="_xlnm.Print_Titles" localSheetId="0">'List(DIET-PTEC-CTE-BITE)'!$3:$5</definedName>
    <definedName name="_xlnm.Print_Titles" localSheetId="6">PTEC!$3:$5</definedName>
    <definedName name="_xlnm.Print_Titles" localSheetId="2">'PTEC-22'!$3:$5</definedName>
  </definedNames>
  <calcPr calcId="125725"/>
</workbook>
</file>

<file path=xl/calcChain.xml><?xml version="1.0" encoding="utf-8"?>
<calcChain xmlns="http://schemas.openxmlformats.org/spreadsheetml/2006/main">
  <c r="K63" i="16"/>
  <c r="L63"/>
  <c r="M63"/>
  <c r="N63"/>
  <c r="O63"/>
  <c r="P63"/>
  <c r="Q63"/>
  <c r="R63"/>
  <c r="S63"/>
  <c r="T63"/>
  <c r="U63"/>
  <c r="V63"/>
  <c r="W63"/>
  <c r="J63"/>
  <c r="K115" i="12"/>
  <c r="L115"/>
  <c r="M115"/>
  <c r="N115"/>
  <c r="O115"/>
  <c r="P115"/>
  <c r="Q115"/>
  <c r="R115"/>
  <c r="S115"/>
  <c r="T115"/>
  <c r="U115"/>
  <c r="V115"/>
  <c r="W115"/>
  <c r="J115"/>
  <c r="AK233" i="1" l="1"/>
  <c r="AL233"/>
  <c r="AB233"/>
  <c r="AC233"/>
  <c r="AD233"/>
  <c r="AE233"/>
  <c r="AF233"/>
  <c r="AG233"/>
  <c r="AH233"/>
  <c r="AI233"/>
  <c r="AJ233"/>
  <c r="AA233"/>
  <c r="AT234"/>
  <c r="AT239"/>
  <c r="AT244"/>
  <c r="AF237"/>
  <c r="AG237"/>
  <c r="AD248"/>
  <c r="AG247"/>
  <c r="AH247"/>
  <c r="AF247"/>
  <c r="AE247"/>
  <c r="AI245"/>
  <c r="AF243"/>
  <c r="AK243"/>
  <c r="W94" i="13"/>
  <c r="AK230" i="1" l="1"/>
  <c r="AC248" l="1"/>
  <c r="Y230" l="1"/>
  <c r="Z230"/>
  <c r="Y231"/>
  <c r="Z231"/>
  <c r="Z246"/>
  <c r="Z247"/>
  <c r="Z248"/>
  <c r="Z241"/>
  <c r="Z242"/>
  <c r="Z243"/>
  <c r="Z236"/>
  <c r="Z237"/>
  <c r="Z238"/>
  <c r="Z232"/>
  <c r="Z233"/>
  <c r="H248" l="1"/>
  <c r="H243"/>
  <c r="H238"/>
  <c r="H233" l="1"/>
  <c r="AH245"/>
  <c r="AH237" l="1"/>
  <c r="K22" i="15" l="1"/>
  <c r="L22"/>
  <c r="M22"/>
  <c r="N22"/>
  <c r="O22"/>
  <c r="P22"/>
  <c r="Q22"/>
  <c r="R22"/>
  <c r="S22"/>
  <c r="T22"/>
  <c r="U22"/>
  <c r="V22"/>
  <c r="W22"/>
  <c r="J22"/>
  <c r="F22"/>
  <c r="K94" i="13"/>
  <c r="L94"/>
  <c r="M94"/>
  <c r="N94"/>
  <c r="O94"/>
  <c r="P94"/>
  <c r="Q94"/>
  <c r="R94"/>
  <c r="S94"/>
  <c r="T94"/>
  <c r="U94"/>
  <c r="V94"/>
  <c r="J94"/>
  <c r="F94"/>
  <c r="C6" i="12"/>
  <c r="AJ230" i="1"/>
  <c r="AI230"/>
  <c r="AI223"/>
  <c r="AL230"/>
  <c r="AB248" l="1"/>
  <c r="AE248"/>
  <c r="AF248"/>
  <c r="AG248"/>
  <c r="AH248"/>
  <c r="AI248"/>
  <c r="AJ248"/>
  <c r="AK248"/>
  <c r="AL248"/>
  <c r="AB247"/>
  <c r="AC247"/>
  <c r="AD247"/>
  <c r="AI247"/>
  <c r="AJ247"/>
  <c r="AK247"/>
  <c r="AL247"/>
  <c r="AB246"/>
  <c r="AC246"/>
  <c r="AD246"/>
  <c r="AE246"/>
  <c r="AF246"/>
  <c r="AG246"/>
  <c r="AH246"/>
  <c r="AI246"/>
  <c r="AJ246"/>
  <c r="AK246"/>
  <c r="AL246"/>
  <c r="AB245"/>
  <c r="AC245"/>
  <c r="AD245"/>
  <c r="AE245"/>
  <c r="AF245"/>
  <c r="AG245"/>
  <c r="AJ245"/>
  <c r="AK245"/>
  <c r="AL245"/>
  <c r="AB243"/>
  <c r="AC243"/>
  <c r="AD243"/>
  <c r="AE243"/>
  <c r="AG243"/>
  <c r="AH243"/>
  <c r="AI243"/>
  <c r="AJ243"/>
  <c r="AL243"/>
  <c r="AB242"/>
  <c r="AC242"/>
  <c r="AD242"/>
  <c r="AE242"/>
  <c r="AF242"/>
  <c r="AG242"/>
  <c r="AH242"/>
  <c r="AI242"/>
  <c r="AJ242"/>
  <c r="AK242"/>
  <c r="AL242"/>
  <c r="AB241"/>
  <c r="AC241"/>
  <c r="AD241"/>
  <c r="AE241"/>
  <c r="AF241"/>
  <c r="AG241"/>
  <c r="AH241"/>
  <c r="AI241"/>
  <c r="AJ241"/>
  <c r="AK241"/>
  <c r="AL241"/>
  <c r="AB240"/>
  <c r="AC240"/>
  <c r="AD240"/>
  <c r="AE240"/>
  <c r="AF240"/>
  <c r="AG240"/>
  <c r="AH240"/>
  <c r="AI240"/>
  <c r="AJ240"/>
  <c r="AK240"/>
  <c r="AL240"/>
  <c r="AB238"/>
  <c r="AC238"/>
  <c r="AD238"/>
  <c r="AE238"/>
  <c r="AF238"/>
  <c r="AG238"/>
  <c r="AH238"/>
  <c r="AI238"/>
  <c r="AJ238"/>
  <c r="AK238"/>
  <c r="AL238"/>
  <c r="AB237"/>
  <c r="AC237"/>
  <c r="AD237"/>
  <c r="AE237"/>
  <c r="AI237"/>
  <c r="AJ237"/>
  <c r="AK237"/>
  <c r="AL237"/>
  <c r="AB236"/>
  <c r="AC236"/>
  <c r="AD236"/>
  <c r="AE236"/>
  <c r="AF236"/>
  <c r="AG236"/>
  <c r="AH236"/>
  <c r="AI236"/>
  <c r="AJ236"/>
  <c r="AK236"/>
  <c r="AL236"/>
  <c r="AB235"/>
  <c r="AC235"/>
  <c r="AD235"/>
  <c r="AE235"/>
  <c r="AF235"/>
  <c r="AG235"/>
  <c r="AH235"/>
  <c r="AI235"/>
  <c r="AJ235"/>
  <c r="AK235"/>
  <c r="AL235"/>
  <c r="AB232"/>
  <c r="AC232"/>
  <c r="AD232"/>
  <c r="AE232"/>
  <c r="AF232"/>
  <c r="AG232"/>
  <c r="AH232"/>
  <c r="AI232"/>
  <c r="AJ232"/>
  <c r="AK232"/>
  <c r="AL232"/>
  <c r="AB231"/>
  <c r="AC231"/>
  <c r="AD231"/>
  <c r="AE231"/>
  <c r="AF231"/>
  <c r="AG231"/>
  <c r="AH231"/>
  <c r="AI231"/>
  <c r="AJ231"/>
  <c r="AK231"/>
  <c r="AL231"/>
  <c r="AB230"/>
  <c r="AC230"/>
  <c r="AD230"/>
  <c r="AE230"/>
  <c r="AF230"/>
  <c r="AG230"/>
  <c r="AH230"/>
  <c r="Z223"/>
  <c r="AA223"/>
  <c r="AB223"/>
  <c r="AC223"/>
  <c r="AD223"/>
  <c r="AE223"/>
  <c r="AF223"/>
  <c r="AG223"/>
  <c r="AH223"/>
  <c r="AJ223"/>
  <c r="AK223"/>
  <c r="AL223"/>
  <c r="Y223"/>
  <c r="Y99" i="3" l="1"/>
  <c r="Z99"/>
  <c r="AA99"/>
  <c r="AB99"/>
  <c r="AC99"/>
  <c r="AD99"/>
  <c r="AE99"/>
  <c r="AF99"/>
  <c r="AG99"/>
  <c r="AH99"/>
  <c r="AI99"/>
  <c r="AJ99"/>
  <c r="AK99"/>
  <c r="X99"/>
  <c r="Y98"/>
  <c r="Z98"/>
  <c r="AA98"/>
  <c r="AB98"/>
  <c r="AC98"/>
  <c r="AD98"/>
  <c r="AE98"/>
  <c r="AF98"/>
  <c r="AG98"/>
  <c r="AH98"/>
  <c r="AI98"/>
  <c r="AJ98"/>
  <c r="AK98"/>
  <c r="X98"/>
  <c r="Y97"/>
  <c r="Z97"/>
  <c r="AA97"/>
  <c r="AB97"/>
  <c r="AC97"/>
  <c r="AD97"/>
  <c r="AE97"/>
  <c r="AF97"/>
  <c r="AG97"/>
  <c r="AH97"/>
  <c r="AI97"/>
  <c r="AJ97"/>
  <c r="AK97"/>
  <c r="X97"/>
  <c r="Y96"/>
  <c r="Z96"/>
  <c r="AA96"/>
  <c r="AB96"/>
  <c r="AC96"/>
  <c r="AD96"/>
  <c r="AE96"/>
  <c r="AF96"/>
  <c r="AG96"/>
  <c r="AH96"/>
  <c r="AI96"/>
  <c r="AJ96"/>
  <c r="AK96"/>
  <c r="X96"/>
  <c r="Y95" i="2"/>
  <c r="Z95"/>
  <c r="AA95"/>
  <c r="AB95"/>
  <c r="AC95"/>
  <c r="AD95"/>
  <c r="AE95"/>
  <c r="AF95"/>
  <c r="AG95"/>
  <c r="AH95"/>
  <c r="AI95"/>
  <c r="AJ95"/>
  <c r="AK95"/>
  <c r="X95"/>
  <c r="Y100"/>
  <c r="Z100"/>
  <c r="AA100"/>
  <c r="AB100"/>
  <c r="AC100"/>
  <c r="AD100"/>
  <c r="AE100"/>
  <c r="AF100"/>
  <c r="AG100"/>
  <c r="AH100"/>
  <c r="AI100"/>
  <c r="AJ100"/>
  <c r="AK100"/>
  <c r="X100"/>
  <c r="Y99"/>
  <c r="Z99"/>
  <c r="AA99"/>
  <c r="AB99"/>
  <c r="AC99"/>
  <c r="AD99"/>
  <c r="AE99"/>
  <c r="AF99"/>
  <c r="AG99"/>
  <c r="AH99"/>
  <c r="AI99"/>
  <c r="AJ99"/>
  <c r="AK99"/>
  <c r="X99"/>
  <c r="Y98"/>
  <c r="Z98"/>
  <c r="AA98"/>
  <c r="AB98"/>
  <c r="AC98"/>
  <c r="AD98"/>
  <c r="AE98"/>
  <c r="AF98"/>
  <c r="AG98"/>
  <c r="AH98"/>
  <c r="AI98"/>
  <c r="AJ98"/>
  <c r="AK98"/>
  <c r="X98"/>
  <c r="Y97"/>
  <c r="Z97"/>
  <c r="AA97"/>
  <c r="AB97"/>
  <c r="AC97"/>
  <c r="AD97"/>
  <c r="AE97"/>
  <c r="AF97"/>
  <c r="AG97"/>
  <c r="AH97"/>
  <c r="AI97"/>
  <c r="AJ97"/>
  <c r="AK97"/>
  <c r="X97"/>
  <c r="B6"/>
  <c r="AA248" i="1"/>
  <c r="AT248" s="1"/>
  <c r="Y248"/>
  <c r="AA247"/>
  <c r="AT247" s="1"/>
  <c r="Y247"/>
  <c r="AA246"/>
  <c r="AT246" s="1"/>
  <c r="Y246"/>
  <c r="Z245"/>
  <c r="AA245"/>
  <c r="AT245" s="1"/>
  <c r="Y245"/>
  <c r="AA243"/>
  <c r="AT243" s="1"/>
  <c r="Y243"/>
  <c r="AA242"/>
  <c r="AT242" s="1"/>
  <c r="Y242"/>
  <c r="AA241"/>
  <c r="AT241" s="1"/>
  <c r="Y241"/>
  <c r="Z240"/>
  <c r="AA240"/>
  <c r="AT240" s="1"/>
  <c r="Y240"/>
  <c r="AA238"/>
  <c r="AT238" s="1"/>
  <c r="Y238"/>
  <c r="AA237"/>
  <c r="AT237" s="1"/>
  <c r="Y237"/>
  <c r="AA236"/>
  <c r="AT236" s="1"/>
  <c r="Y236"/>
  <c r="Z235"/>
  <c r="AA235"/>
  <c r="AT235" s="1"/>
  <c r="Y235"/>
  <c r="AT233"/>
  <c r="Y233"/>
  <c r="AA231"/>
  <c r="AT231" s="1"/>
  <c r="Y232"/>
  <c r="AA232"/>
  <c r="AT232" s="1"/>
  <c r="AA230"/>
  <c r="AT230" s="1"/>
  <c r="AR91" l="1"/>
  <c r="AR87"/>
  <c r="AR83"/>
  <c r="AR79"/>
  <c r="AR75"/>
  <c r="AR71"/>
  <c r="AR67"/>
  <c r="AR64"/>
  <c r="AR60"/>
  <c r="AR56"/>
  <c r="AR53"/>
  <c r="AR50"/>
  <c r="AR47"/>
  <c r="AR43"/>
  <c r="AR40"/>
  <c r="AR37"/>
  <c r="AR34"/>
  <c r="AR31"/>
  <c r="AR28"/>
  <c r="AR25"/>
  <c r="AR22"/>
  <c r="AR18"/>
  <c r="AR15"/>
  <c r="AR12"/>
  <c r="AR9"/>
  <c r="AR6"/>
  <c r="C6"/>
</calcChain>
</file>

<file path=xl/sharedStrings.xml><?xml version="1.0" encoding="utf-8"?>
<sst xmlns="http://schemas.openxmlformats.org/spreadsheetml/2006/main" count="4311" uniqueCount="490">
  <si>
    <t>BSEIDC Ltd., Patna</t>
  </si>
  <si>
    <t>S.No.</t>
  </si>
  <si>
    <t>SL NO.</t>
  </si>
  <si>
    <t>Group No.</t>
  </si>
  <si>
    <t>District</t>
  </si>
  <si>
    <t>Name Of School</t>
  </si>
  <si>
    <t>Name Of Building</t>
  </si>
  <si>
    <t>Name of Agency with Mo-</t>
  </si>
  <si>
    <t>L.O.A/ Date of Issue</t>
  </si>
  <si>
    <t>Date of Agreement &amp; No</t>
  </si>
  <si>
    <t>Retender</t>
  </si>
  <si>
    <t>Tender Process</t>
  </si>
  <si>
    <t>Physical Status</t>
  </si>
  <si>
    <t>A/A</t>
  </si>
  <si>
    <t>T/S</t>
  </si>
  <si>
    <t>BOQ Amount(in lac)</t>
  </si>
  <si>
    <t>Date of Tender</t>
  </si>
  <si>
    <t>Tech. Bid opening</t>
  </si>
  <si>
    <t>Fin. Bid opening</t>
  </si>
  <si>
    <t>Date of Tender Comitt. Meeting</t>
  </si>
  <si>
    <t>Date of Exec. Comitt. Meeting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</si>
  <si>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</si>
  <si>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</si>
  <si>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</si>
  <si>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</si>
  <si>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</si>
  <si>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</si>
  <si>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Not Start</t>
  </si>
  <si>
    <t>Lay-out</t>
  </si>
  <si>
    <t>Foundation</t>
  </si>
  <si>
    <t>PL</t>
  </si>
  <si>
    <t>Gro</t>
  </si>
  <si>
    <t>1st Floor</t>
  </si>
  <si>
    <t>2nd Floor</t>
  </si>
  <si>
    <t>Finishing</t>
  </si>
  <si>
    <t>Complete</t>
  </si>
  <si>
    <t>Remarks</t>
  </si>
  <si>
    <t>Scheme</t>
  </si>
  <si>
    <t>Agreement amount      (in Lakh)</t>
  </si>
  <si>
    <t>Fin. Exp. (in lac)</t>
  </si>
  <si>
    <t>Financial Achievement (%)</t>
  </si>
  <si>
    <t>LL</t>
  </si>
  <si>
    <t>RL</t>
  </si>
  <si>
    <t>Division</t>
  </si>
  <si>
    <t>Banka</t>
  </si>
  <si>
    <t>DIET Babu Tola</t>
  </si>
  <si>
    <t>Institutional Building</t>
  </si>
  <si>
    <t>Satendra Kumar Construction
9431130085</t>
  </si>
  <si>
    <t>issued/15-05-14</t>
  </si>
  <si>
    <t>455 SBD OF 14-15 (15.11.14)</t>
  </si>
  <si>
    <t>DIET</t>
  </si>
  <si>
    <t>Bhagalpur</t>
  </si>
  <si>
    <t>Boys Hostel</t>
  </si>
  <si>
    <t>Girl Hostel</t>
  </si>
  <si>
    <t>D-2</t>
  </si>
  <si>
    <t>Buxar</t>
  </si>
  <si>
    <t>DIET Dumraon</t>
  </si>
  <si>
    <t>Recon Construction mo-9771496617</t>
  </si>
  <si>
    <t>ISSUED-18/01/14</t>
  </si>
  <si>
    <t>1953/24-4-2014</t>
  </si>
  <si>
    <t>1128/9-5-14</t>
  </si>
  <si>
    <t>341 SBD OF 2014-2015(18.09.14)</t>
  </si>
  <si>
    <t>Patna West</t>
  </si>
  <si>
    <t>D-3</t>
  </si>
  <si>
    <t>Kaimur</t>
  </si>
  <si>
    <t>DIET Mohaniya</t>
  </si>
  <si>
    <t xml:space="preserve"> </t>
  </si>
  <si>
    <t>340 SBD OF 2014-2015(18.09.14)</t>
  </si>
  <si>
    <t>D-4</t>
  </si>
  <si>
    <t>Kishanganj</t>
  </si>
  <si>
    <t>DIET Chaklaghat Kishanganj</t>
  </si>
  <si>
    <t>Ashok Kumar mo-9431096238</t>
  </si>
  <si>
    <t>ISSUED-28/11/13</t>
  </si>
  <si>
    <t>236 SBD OF 2015-15(29.08.15)</t>
  </si>
  <si>
    <t>Purnea</t>
  </si>
  <si>
    <t>D-5</t>
  </si>
  <si>
    <t>Lakhisarai</t>
  </si>
  <si>
    <t>DIET Lakhisarai</t>
  </si>
  <si>
    <t>Sai highway &amp; builder Pvt. Ltd.</t>
  </si>
  <si>
    <t>35 SBD OF 2016-17(19.05.16)</t>
  </si>
  <si>
    <t>Munger</t>
  </si>
  <si>
    <t>Principal Quarter</t>
  </si>
  <si>
    <t>X</t>
  </si>
  <si>
    <t>D-6</t>
  </si>
  <si>
    <t>Araria</t>
  </si>
  <si>
    <t>DIET Forbesganj</t>
  </si>
  <si>
    <t>Topline Infrastructure Mo-943188439</t>
  </si>
  <si>
    <t>Issued</t>
  </si>
  <si>
    <t>3760/27-12-2013</t>
  </si>
  <si>
    <t>227 SBD of 2013-14(24-2-2014)</t>
  </si>
  <si>
    <t>D-7</t>
  </si>
  <si>
    <t>Gopalganj</t>
  </si>
  <si>
    <t>DIET Thawe</t>
  </si>
  <si>
    <t>C.K.infrastructure</t>
  </si>
  <si>
    <t>383SBD OF 2014-2014(10.10.14)</t>
  </si>
  <si>
    <t>Saran</t>
  </si>
  <si>
    <t>D-8</t>
  </si>
  <si>
    <t>Madhubani</t>
  </si>
  <si>
    <t>DIET Narar</t>
  </si>
  <si>
    <t>Phular Construction Pvt.Ltd Mo-9431813608</t>
  </si>
  <si>
    <t>ISSUED-26/11/13</t>
  </si>
  <si>
    <t>3398/05-12-2013</t>
  </si>
  <si>
    <t>233 SBD of 2013-14(6-3-2014)</t>
  </si>
  <si>
    <t>Darbhanga</t>
  </si>
  <si>
    <t>D-9</t>
  </si>
  <si>
    <t>DIET Sonpur</t>
  </si>
  <si>
    <t>Land problem</t>
  </si>
  <si>
    <t>D-10</t>
  </si>
  <si>
    <t>Samastipur</t>
  </si>
  <si>
    <t>DIET Pusa</t>
  </si>
  <si>
    <t>Delco Infrastructure ph-011-28042498</t>
  </si>
  <si>
    <t>3550/016-12-2013</t>
  </si>
  <si>
    <t>220 SBD of 2013-14(5-2-2014)</t>
  </si>
  <si>
    <t>Not start</t>
  </si>
  <si>
    <t>D-11</t>
  </si>
  <si>
    <t>Madhepura</t>
  </si>
  <si>
    <t>DIET Madhepura</t>
  </si>
  <si>
    <t>3550/16-12-2013</t>
  </si>
  <si>
    <t>221 SBD of 2013-14(5-2-2014)</t>
  </si>
  <si>
    <t>BRICK WORK IN PROGRESS</t>
  </si>
  <si>
    <t>Koshi</t>
  </si>
  <si>
    <t>D-12</t>
  </si>
  <si>
    <t>Siwan</t>
  </si>
  <si>
    <t>DIET Siwan</t>
  </si>
  <si>
    <t>Durga Pratap Singh Mo-7781003700</t>
  </si>
  <si>
    <t>ISSUED-04/12/13</t>
  </si>
  <si>
    <t>3761/27-12-2013</t>
  </si>
  <si>
    <t>169 SBD of 2013-14(30-11-2013)</t>
  </si>
  <si>
    <t>D-13</t>
  </si>
  <si>
    <t>Aurangabad</t>
  </si>
  <si>
    <t xml:space="preserve">DIET Tarar </t>
  </si>
  <si>
    <t>Satyendra Kumar construction</t>
  </si>
  <si>
    <t>19 SBD OF 2016-17 (05.05.16)</t>
  </si>
  <si>
    <t>Magadh</t>
  </si>
  <si>
    <t>D-14</t>
  </si>
  <si>
    <t>Katihar</t>
  </si>
  <si>
    <t>DIET Tikkapatti</t>
  </si>
  <si>
    <t xml:space="preserve"> Topline Infrastructure Mo-943188439</t>
  </si>
  <si>
    <t>48 SBD OF 2014-15 (29.05.14</t>
  </si>
  <si>
    <t>D-15</t>
  </si>
  <si>
    <t>Nalanda</t>
  </si>
  <si>
    <t>DIET Noorsarai</t>
  </si>
  <si>
    <t>Shristi Devloper Pvt.Ltd Mo-9334998030</t>
  </si>
  <si>
    <t>1888/16-04-2014</t>
  </si>
  <si>
    <t>214 SBD OF 2014-15 (31.07.14)</t>
  </si>
  <si>
    <t>Patna East</t>
  </si>
  <si>
    <t>D-16</t>
  </si>
  <si>
    <t>East Champaran</t>
  </si>
  <si>
    <t>DIET Chhatauni, Motihari</t>
  </si>
  <si>
    <t>Ramesh Kumar mo-8294249534</t>
  </si>
  <si>
    <t>ISSUED-01/11/13</t>
  </si>
  <si>
    <t>2966/30-10-2013</t>
  </si>
  <si>
    <t>144SBD OF 2013-14 (1-11-13)</t>
  </si>
  <si>
    <t>Tirhut West</t>
  </si>
  <si>
    <t>D-17</t>
  </si>
  <si>
    <t>Patna</t>
  </si>
  <si>
    <t>DIET Vikram</t>
  </si>
  <si>
    <t xml:space="preserve">Arvind Kumar </t>
  </si>
  <si>
    <t>ISSUED
2926/12.06.14</t>
  </si>
  <si>
    <t>458 SBD OF 14-15 (17.11.14)</t>
  </si>
  <si>
    <t>D-18</t>
  </si>
  <si>
    <t>Shahpur</t>
  </si>
  <si>
    <t>DIET Begusarai</t>
  </si>
  <si>
    <t>M/S VIKASH CONSTRUCTION</t>
  </si>
  <si>
    <t>ISSUED</t>
  </si>
  <si>
    <t>716 SBD OF 2014-15 (25.02.15)</t>
  </si>
  <si>
    <t>D-19</t>
  </si>
  <si>
    <t xml:space="preserve">DIET Kilaghat </t>
  </si>
  <si>
    <t>D-20</t>
  </si>
  <si>
    <t>Nawada</t>
  </si>
  <si>
    <t>DIET Jawahar Nagar</t>
  </si>
  <si>
    <t>3759/ISSUED</t>
  </si>
  <si>
    <t>453SBD OF 14-15 (15.11.14)</t>
  </si>
  <si>
    <t>D-21</t>
  </si>
  <si>
    <t xml:space="preserve">DIET Purabsarai </t>
  </si>
  <si>
    <t>114 SBD OF 2015-16 (15.06.15)</t>
  </si>
  <si>
    <t>D-22</t>
  </si>
  <si>
    <t xml:space="preserve"> Khagaria</t>
  </si>
  <si>
    <t>DIET Ramganj</t>
  </si>
  <si>
    <t>Surender Prasad Singh</t>
  </si>
  <si>
    <t>2927/12-6-14</t>
  </si>
  <si>
    <t>549 SBD OF 2014-15 (22.12.14)</t>
  </si>
  <si>
    <t>1``</t>
  </si>
  <si>
    <t>D-23</t>
  </si>
  <si>
    <t>Sheikhpura</t>
  </si>
  <si>
    <t>DIET Sheikhpura</t>
  </si>
  <si>
    <t>Satay Narayan Singh</t>
  </si>
  <si>
    <t xml:space="preserve"> Issued</t>
  </si>
  <si>
    <t>113 SBD OF 2015-16 (15.06.15)</t>
  </si>
  <si>
    <t>D-24</t>
  </si>
  <si>
    <t>DIET Purnea</t>
  </si>
  <si>
    <t>Top Line Infrastructure Mo-943188439</t>
  </si>
  <si>
    <t>502 SBD OF 14-15 (12.12.14</t>
  </si>
  <si>
    <t>D-25</t>
  </si>
  <si>
    <t>West Champaran</t>
  </si>
  <si>
    <t>DIET West Champaran</t>
  </si>
  <si>
    <t>Satyendra kumar construction</t>
  </si>
  <si>
    <t>20 SBD OF 2016-17 (05.05.2016)</t>
  </si>
  <si>
    <t>D-26</t>
  </si>
  <si>
    <t>Sheohar</t>
  </si>
  <si>
    <t>DIET Sheohar</t>
  </si>
  <si>
    <t>SHASHIKANT SINGH</t>
  </si>
  <si>
    <t>11 SBD OF 2016-17(20.04.2016)</t>
  </si>
  <si>
    <t>P-1</t>
  </si>
  <si>
    <t>Bhojpur</t>
  </si>
  <si>
    <t>PTEC BIHIYA</t>
  </si>
  <si>
    <t xml:space="preserve">Dilip Kumar Sharma </t>
  </si>
  <si>
    <t>2268(13-05-14)</t>
  </si>
  <si>
    <t>324 SBD OF 2014-2015(12.09.14)</t>
  </si>
  <si>
    <t>PTEC</t>
  </si>
  <si>
    <t>RC</t>
  </si>
  <si>
    <t>P-2</t>
  </si>
  <si>
    <t>PATNA</t>
  </si>
  <si>
    <t>PTEC MAHENDRU</t>
  </si>
  <si>
    <t>UMAKANT SINGH</t>
  </si>
  <si>
    <t>2264(13-05-14)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</si>
  <si>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</si>
  <si>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550 SBD OF 14-15 (23.12.14</t>
  </si>
  <si>
    <t>Shuttering &amp; Steel Binding (M.H. Footing to be casted)</t>
  </si>
  <si>
    <t>Shuttering</t>
  </si>
  <si>
    <t>column casting upto RL (except 12 pile cap)</t>
  </si>
  <si>
    <t>P-3</t>
  </si>
  <si>
    <t>PTEC MASAURHI</t>
  </si>
  <si>
    <t xml:space="preserve">ARVIND KUMAR </t>
  </si>
  <si>
    <t>2269(13-05-14)</t>
  </si>
  <si>
    <t>694 SBD  OF 2014-15 (14.02.15)</t>
  </si>
  <si>
    <t>P-4</t>
  </si>
  <si>
    <t>ROHTAS</t>
  </si>
  <si>
    <t xml:space="preserve">PTEC SASARAM </t>
  </si>
  <si>
    <t>M/S HARIOM CONSTRUCTION</t>
  </si>
  <si>
    <t>issued(20-02-14)</t>
  </si>
  <si>
    <t>59 SBD OF 2014-15 (06.06.14</t>
  </si>
  <si>
    <t>P-5</t>
  </si>
  <si>
    <t>MUZAFFARPUR</t>
  </si>
  <si>
    <t>PTEC CHANDWARA</t>
  </si>
  <si>
    <t>Sanjay kumar Singh</t>
  </si>
  <si>
    <t>2267(13-05-14)</t>
  </si>
  <si>
    <t>257 SBDOF 2014-15(14.08.14)</t>
  </si>
  <si>
    <t>Tirhut East</t>
  </si>
  <si>
    <t>P-6</t>
  </si>
  <si>
    <t>PTEC PATAHI</t>
  </si>
  <si>
    <t>Rakesh Ranjan</t>
  </si>
  <si>
    <t>LOA ISSUED</t>
  </si>
  <si>
    <t>182 SBD OF 2014-15 (15.07.14)</t>
  </si>
  <si>
    <t>P-7</t>
  </si>
  <si>
    <t>VAISHALI</t>
  </si>
  <si>
    <t>PTEC SORHATTHA</t>
  </si>
  <si>
    <t>Vimlesh pd. Singh</t>
  </si>
  <si>
    <t>530 SBD OF 14-15 (17.12.14</t>
  </si>
  <si>
    <t>P-8</t>
  </si>
  <si>
    <t>BHAGALPUR</t>
  </si>
  <si>
    <t>PTEC PHULWARIA</t>
  </si>
  <si>
    <t>Lalan kumar</t>
  </si>
  <si>
    <t>2263(13-05-14)</t>
  </si>
  <si>
    <t>397 SBD OF 2014-2014(13.10.14)</t>
  </si>
  <si>
    <t>P-9</t>
  </si>
  <si>
    <t>PTEC NAGARPARA</t>
  </si>
  <si>
    <t>SAI HIGHWAY AND BUILDERS PVT. LTD.</t>
  </si>
  <si>
    <t>7634 (21.08.15)</t>
  </si>
  <si>
    <t>272 SBD OF 2015-16( 02.09.15)</t>
  </si>
  <si>
    <t>P-10</t>
  </si>
  <si>
    <t>PTEC SHAHPUR</t>
  </si>
  <si>
    <t>63 SBD OF 2014-15 (06.06.14)</t>
  </si>
  <si>
    <t>P-11</t>
  </si>
  <si>
    <t>BEGUSARAI</t>
  </si>
  <si>
    <t>PTEC VISHNUPUR</t>
  </si>
  <si>
    <t>M/S SURENDRA PD. SINGH</t>
  </si>
  <si>
    <t>2266(13-05-14)</t>
  </si>
  <si>
    <t>405 SBD OF 2014-2014(20.10.14)</t>
  </si>
  <si>
    <t>P-12</t>
  </si>
  <si>
    <t>SARAN</t>
  </si>
  <si>
    <t>PTEC BANGRA</t>
  </si>
  <si>
    <t>issued</t>
  </si>
  <si>
    <t>4 SBD OF 15-16(01.04.15)</t>
  </si>
  <si>
    <t>P-13</t>
  </si>
  <si>
    <t>MADHEPURA</t>
  </si>
  <si>
    <t>PTEC SUKHSAN MANHARA MADHEPURA</t>
  </si>
  <si>
    <t>2265(13-05-14)</t>
  </si>
  <si>
    <t>551 SBD OF 14-15 (23.12.14</t>
  </si>
  <si>
    <t xml:space="preserve"> WORK IN PROGRESS</t>
  </si>
  <si>
    <t>WORK IN PROGRESS</t>
  </si>
  <si>
    <t>P-14</t>
  </si>
  <si>
    <t>SAMASTIPUR</t>
  </si>
  <si>
    <t xml:space="preserve">PTEC RAMPUR JALALPUR </t>
  </si>
  <si>
    <t>3175/25-6-14</t>
  </si>
  <si>
    <t>482 SBD OF 14-15 (28.11.14)</t>
  </si>
  <si>
    <t>P-15</t>
  </si>
  <si>
    <t>MADHUBANI</t>
  </si>
  <si>
    <t>PTEC GHOGHARDIHA</t>
  </si>
  <si>
    <t>Phular Construction</t>
  </si>
  <si>
    <t>2570(27-05-14)</t>
  </si>
  <si>
    <t>224 SBD OF 2014-15 (02.08.14</t>
  </si>
  <si>
    <t>P-16</t>
  </si>
  <si>
    <t>PTEC BARH</t>
  </si>
  <si>
    <t>M/S S.K ENTERPRISES</t>
  </si>
  <si>
    <t>715 SBD OF 2014-15 (24.02.15)</t>
  </si>
  <si>
    <t xml:space="preserve"> RCC Found. Work in progress</t>
  </si>
  <si>
    <t xml:space="preserve"> Shuttering</t>
  </si>
  <si>
    <t xml:space="preserve">RCC Foundation </t>
  </si>
  <si>
    <t>P-17</t>
  </si>
  <si>
    <t>GAYA</t>
  </si>
  <si>
    <t>PTEC SHERGHATI</t>
  </si>
  <si>
    <t>Budha Cons. Pvt. Ltd.</t>
  </si>
  <si>
    <t>389 SBD of 2015 -16</t>
  </si>
  <si>
    <t>P-18</t>
  </si>
  <si>
    <t>PTEC TRAINING COLLEGE GULJARBAG</t>
  </si>
  <si>
    <t>Required old building demolision</t>
  </si>
  <si>
    <t>P-19</t>
  </si>
  <si>
    <t>PTEC POKHRAIRA</t>
  </si>
  <si>
    <t>M/S C.S CONSTRUCTION</t>
  </si>
  <si>
    <t>465 SBD OF 2015-16 (30.03.16)</t>
  </si>
  <si>
    <t>P-20</t>
  </si>
  <si>
    <t>MUNGER</t>
  </si>
  <si>
    <t>PTEC HAWELI KHARGPUR</t>
  </si>
  <si>
    <t>Budha Infrastructure Private Limited, Hanuman Nagar, Kankarbagh</t>
  </si>
  <si>
    <t>388 SBD  OF 2015-16 (03.02.16</t>
  </si>
  <si>
    <t>P-21</t>
  </si>
  <si>
    <t>SIWAN</t>
  </si>
  <si>
    <t>PTEC SIWAN</t>
  </si>
  <si>
    <t>Durga Pratap Singh</t>
  </si>
  <si>
    <t>410 SBD OF 2015-16 (17.02.16)</t>
  </si>
  <si>
    <t>P-22</t>
  </si>
  <si>
    <t>PTEC SHAHPUR PATORI</t>
  </si>
  <si>
    <t>B-1</t>
  </si>
  <si>
    <t xml:space="preserve">BITE Dariyapur </t>
  </si>
  <si>
    <t xml:space="preserve"> M/S C.S CONSTRUCTION</t>
  </si>
  <si>
    <t>466SBD OF 2015-16
(30.-03-2016)</t>
  </si>
  <si>
    <t>BITE</t>
  </si>
  <si>
    <t>B-2</t>
  </si>
  <si>
    <t>BITE Balmikinagar</t>
  </si>
  <si>
    <t>C.S CONSTRACTION</t>
  </si>
  <si>
    <t>3139/17.04.15</t>
  </si>
  <si>
    <t>344 SBD OF 2015-16
(23-12-2015)</t>
  </si>
  <si>
    <t>B-3</t>
  </si>
  <si>
    <t>BITE Musapur katihar</t>
  </si>
  <si>
    <t>Pankaj kumar singh</t>
  </si>
  <si>
    <t>442 SBD OF 2015-16(03.03.16)</t>
  </si>
  <si>
    <t>B-4</t>
  </si>
  <si>
    <t>BITE Madhopatti</t>
  </si>
  <si>
    <t>Joyti Construction</t>
  </si>
  <si>
    <t>414 SBD OF 2015-16 (20.02.16)</t>
  </si>
  <si>
    <t>C-1</t>
  </si>
  <si>
    <t>CTE TURKI</t>
  </si>
  <si>
    <t>M/S Sanjay Constraction</t>
  </si>
  <si>
    <t>208 SBD OF 2015-16 (14.08.15)</t>
  </si>
  <si>
    <t>CTE</t>
  </si>
  <si>
    <t>C-2</t>
  </si>
  <si>
    <t>CTE BHAGALPUR</t>
  </si>
  <si>
    <t>14 SBD OF 2016-17(25.04.2016)</t>
  </si>
  <si>
    <t>C-3</t>
  </si>
  <si>
    <t>CTE SAMASTIPUR</t>
  </si>
  <si>
    <t>C-4</t>
  </si>
  <si>
    <t>SAHARSA</t>
  </si>
  <si>
    <t>CTE SAHARSA</t>
  </si>
  <si>
    <t>R K CONSTRUCTION</t>
  </si>
  <si>
    <t>C-5</t>
  </si>
  <si>
    <t>CHAPRA</t>
  </si>
  <si>
    <t>CTE CHAPRA</t>
  </si>
  <si>
    <t>M/s.  Krishnapali  Construction  Pvt.  Ltd.  Mobile : 94312 59756.</t>
  </si>
  <si>
    <t>C-6</t>
  </si>
  <si>
    <t>CTE GAYA</t>
  </si>
  <si>
    <t>Ramakant Singh</t>
  </si>
  <si>
    <t>709 SBD  OF 2014-15 (23.02.15)</t>
  </si>
  <si>
    <t>Old Staff Quarter to be demolish</t>
  </si>
  <si>
    <t xml:space="preserve">Tender Process  </t>
  </si>
  <si>
    <t>Indian Progressive construction pvt. Ltd</t>
  </si>
  <si>
    <t xml:space="preserve">Tender Process </t>
  </si>
  <si>
    <t>old building dismalting</t>
  </si>
  <si>
    <t>x</t>
  </si>
  <si>
    <t>Total No. of School  (BITE,CTE,DIET &amp; PTEC)</t>
  </si>
  <si>
    <t>S. No.</t>
  </si>
  <si>
    <t>Inaugurated 16.07.2016</t>
  </si>
  <si>
    <t>NIT-19(2016-17)</t>
  </si>
  <si>
    <t>District Education and Training Institute</t>
  </si>
  <si>
    <t xml:space="preserve">
Teacher Education College</t>
  </si>
  <si>
    <t>Primary Teacher Training Institute</t>
  </si>
  <si>
    <t>Block Teacher Education Institute</t>
  </si>
  <si>
    <t>PROGRESS REPORT OF DIET , PTEC, CTE &amp; BITE BUILDING</t>
  </si>
  <si>
    <t>( BITE )</t>
  </si>
  <si>
    <t>( CTE )</t>
  </si>
  <si>
    <t>( PTEC )</t>
  </si>
  <si>
    <t>( DIET )</t>
  </si>
  <si>
    <t>SL. NO.</t>
  </si>
  <si>
    <t xml:space="preserve">PROGRESS REPORT OF DIET </t>
  </si>
  <si>
    <t>PROGRESS REPORT OF PTEC</t>
  </si>
  <si>
    <t>SL. No.</t>
  </si>
  <si>
    <t>PROGRESS REPORT OF CTE</t>
  </si>
  <si>
    <t>PROGRESS REPORT OF BITE</t>
  </si>
  <si>
    <t>Total Number of DIET (District Education and Training Institute)</t>
  </si>
  <si>
    <t xml:space="preserve">DIET Kumarbag, West Champaran </t>
  </si>
  <si>
    <t>BW upto PL</t>
  </si>
  <si>
    <t xml:space="preserve">RC </t>
  </si>
  <si>
    <t>Bablu Kumar Bhagat</t>
  </si>
  <si>
    <t>LOA Issue</t>
  </si>
  <si>
    <t>Total No. of Institution</t>
  </si>
  <si>
    <t>Name Of Institutional</t>
  </si>
  <si>
    <t>Total No. of Buildings</t>
  </si>
  <si>
    <t>Name of Buildings</t>
  </si>
  <si>
    <t>Name of Institution</t>
  </si>
  <si>
    <t>Summary</t>
  </si>
  <si>
    <t>Phular Construction Pvt. Ltd. Mo-9431813608</t>
  </si>
  <si>
    <t>RCC in Found</t>
  </si>
  <si>
    <t>Excavation</t>
  </si>
  <si>
    <t>Handover</t>
  </si>
  <si>
    <t>Pile Cap work</t>
  </si>
  <si>
    <t>Not start. LOA issue</t>
  </si>
  <si>
    <t>LOA Issue. Land Dispute</t>
  </si>
  <si>
    <t>PROGRESS REPORT OF DIET</t>
  </si>
  <si>
    <t>Name Of Institution</t>
  </si>
  <si>
    <t>Ground Floor</t>
  </si>
  <si>
    <t>CHHAPRA</t>
  </si>
  <si>
    <t>CTE CHHAPRA</t>
  </si>
  <si>
    <t xml:space="preserve">PROGRESS REPORT OF BITE  </t>
  </si>
  <si>
    <t>BITE Musapur Katihar</t>
  </si>
  <si>
    <t>BITE Balmiki Nagar</t>
  </si>
  <si>
    <t>G.F ROOF CASTED</t>
  </si>
  <si>
    <t xml:space="preserve">Plastering work </t>
  </si>
  <si>
    <t>GF &amp; 1st Floor plaster</t>
  </si>
  <si>
    <t>Shuttering &amp; Steel Bindin</t>
  </si>
  <si>
    <t xml:space="preserve">intrenal &amp; external plaster </t>
  </si>
  <si>
    <t>brick work &amp;plaster</t>
  </si>
  <si>
    <t>External plaster &amp; internal paint work</t>
  </si>
  <si>
    <t>painting</t>
  </si>
  <si>
    <t>C.S CONSTRUCTION</t>
  </si>
  <si>
    <t>Krishnapali  Construction  Pvt.  Ltd.  Mobile : 94312 59756.</t>
  </si>
  <si>
    <t>Sanjay Constraction</t>
  </si>
  <si>
    <t>C. S CONSTRUCTION</t>
  </si>
  <si>
    <t>S. K ENTERPRISES</t>
  </si>
  <si>
    <t>SURENDRA PD. SINGH</t>
  </si>
  <si>
    <t>HARIOM CONSTRUCTION</t>
  </si>
  <si>
    <t>VIKASH CONSTRUCTION</t>
  </si>
  <si>
    <t>Arwal</t>
  </si>
  <si>
    <t>D-27</t>
  </si>
  <si>
    <t>DIET , Haibatpur</t>
  </si>
  <si>
    <t>D-28</t>
  </si>
  <si>
    <t>DIET ,  Giddhour</t>
  </si>
  <si>
    <t>SUDESH KUMAR SINGH AND CO CONST PVT LTD, MOH-KALYANPUR, NEAR GIRISH TALKIES, JAMUI, 9934658786</t>
  </si>
  <si>
    <t>D-29</t>
  </si>
  <si>
    <t>Jehanabad</t>
  </si>
  <si>
    <t>DIET ,   Dogra, Hulasganj</t>
  </si>
  <si>
    <t>SANJAY CONSTRUCTION,LOHAR LANE,MUSALLAHPUR</t>
  </si>
  <si>
    <t>D-30</t>
  </si>
  <si>
    <t>DIET , Suhath</t>
  </si>
  <si>
    <t>Saharsa</t>
  </si>
  <si>
    <t>Umakant Singh,OFFICER'S COLONY, MIRCHAIBARI, KATIHAR ,9431096239</t>
  </si>
  <si>
    <t>Supual</t>
  </si>
  <si>
    <t>DIET , Basaho</t>
  </si>
  <si>
    <t>PRASAD CONSTRUCTION AND CO,     LILA MOHAN NIWAS, NAISARAI, BIHAR SHARIF, NALANDA , 803101, 9431174533</t>
  </si>
  <si>
    <t>D-31</t>
  </si>
  <si>
    <t>Jamui</t>
  </si>
  <si>
    <t xml:space="preserve">MS RAJ CONSTRUCTION, VILL-DIHURI , PO-MALWAN PS-KHUDWAN DIST-AURANGABAD BIHAR 9431247120, </t>
  </si>
  <si>
    <t>Water Logged</t>
  </si>
  <si>
    <t>MS VIMLESH PRASAD SINGH,  302, Abadh Kunj Appt. 9431267511</t>
  </si>
  <si>
    <t>RAJENDRA PRASAD YADAV ,SHASTRI NAGAR, MUNGER , 8409097566</t>
  </si>
  <si>
    <t>RAJENDRA PRASAD PODDAR, MANGAL BAZAR, KATIHAR- 854105 (BIHAR), 9431884339</t>
  </si>
  <si>
    <t>PRASAD ASSOCIATES, NILANCHAL KOTHI, PISKA MORE, RAATU ROAD, RANCHI-834005 ,9431363233</t>
  </si>
  <si>
    <t>SANJAY CONSTRUCTION, LOHAR LANE,MUSALLAHPUR HAAT,MAHENDRU,PATNA,800006 ,MOB No.-9431877189,7544070707</t>
  </si>
  <si>
    <t xml:space="preserve"> J . CORP.</t>
  </si>
  <si>
    <t>CTE-7</t>
  </si>
  <si>
    <t>CTE-8</t>
  </si>
  <si>
    <t>CTE-9</t>
  </si>
  <si>
    <t>CTE-10</t>
  </si>
  <si>
    <t>CTE-11</t>
  </si>
  <si>
    <t>CTE-12</t>
  </si>
  <si>
    <t>CTE-13</t>
  </si>
  <si>
    <t>CTE-14</t>
  </si>
  <si>
    <t>CTE, Forbesganj</t>
  </si>
  <si>
    <t>CTE , siwan</t>
  </si>
  <si>
    <t>CTE , Kumarbagh</t>
  </si>
  <si>
    <t>CTE, Tarar</t>
  </si>
  <si>
    <t>CTE, Dumraon</t>
  </si>
  <si>
    <t>CTE, Purnea</t>
  </si>
  <si>
    <t>CTE, Haweli Kharagpur</t>
  </si>
  <si>
    <t>CTE, Barh</t>
  </si>
  <si>
    <t>Remaining work- Door, Electrical panel RCC drain pipe, window glass etc.</t>
  </si>
  <si>
    <t>Remaining work-Iintrenal &amp; External Painting, Main gate, Grill Painting Window glass etc</t>
  </si>
  <si>
    <t>Remaining work- Door, Balcony grill, PHE &amp; Electrical fitting, Main gate etc.</t>
  </si>
  <si>
    <t>Remaining work- Internal Painting, Door, Electrical &amp; PHE fitting etc.</t>
  </si>
  <si>
    <t>Multi Purpose Hall Roof Slab to be casted, Rest part Final Floor cutting &amp; Internal wall primer work</t>
  </si>
  <si>
    <t>Plaster complete, Floornig, Septic tank &amp; roof treatment works remains</t>
  </si>
  <si>
    <t>Plaster work in progress, Mumty to be casted</t>
  </si>
  <si>
    <t xml:space="preserve">Plaster Work complete, Kota laying in 1st floor </t>
  </si>
  <si>
    <t>Structure work complete Except Mumty, GF Plater work Complete &amp; 1st floor in progress</t>
  </si>
  <si>
    <t>RC except Mumty purpose Hall, GF B/W Complete &amp; 1st Floor in progress</t>
  </si>
  <si>
    <t xml:space="preserve"> Painting work in progress</t>
  </si>
  <si>
    <t>Internal Plaster complete, External plaster in progress</t>
  </si>
  <si>
    <t>1st Floor Column Work in progress</t>
  </si>
  <si>
    <t>Flooring Work complete, Painting work in progress</t>
  </si>
  <si>
    <t>NOC IS NOT ISSUE BY PRINCIPAL.</t>
  </si>
  <si>
    <t xml:space="preserve">Total No. of Institution </t>
  </si>
</sst>
</file>

<file path=xl/styles.xml><?xml version="1.0" encoding="utf-8"?>
<styleSheet xmlns="http://schemas.openxmlformats.org/spreadsheetml/2006/main">
  <numFmts count="5"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_ &quot;रु&quot;\ * #,##0.00_ ;_ &quot;रु&quot;\ * \-#,##0.00_ ;_ &quot;रु&quot;\ * &quot;-&quot;??_ ;_ @_ "/>
    <numFmt numFmtId="166" formatCode="&quot;₹&quot;\ #,##0.00"/>
    <numFmt numFmtId="167" formatCode="0.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2"/>
      <scheme val="major"/>
    </font>
    <font>
      <b/>
      <sz val="14"/>
      <color theme="1"/>
      <name val="Times New Roman"/>
      <family val="1"/>
    </font>
    <font>
      <sz val="11"/>
      <color theme="1"/>
      <name val="Cambria"/>
      <family val="2"/>
      <scheme val="major"/>
    </font>
    <font>
      <sz val="10"/>
      <color theme="1"/>
      <name val="Cambria"/>
      <family val="2"/>
      <scheme val="major"/>
    </font>
    <font>
      <b/>
      <sz val="11"/>
      <color theme="1"/>
      <name val="Cambria"/>
      <family val="2"/>
      <scheme val="major"/>
    </font>
    <font>
      <sz val="9"/>
      <name val="Cambria"/>
      <family val="2"/>
      <scheme val="major"/>
    </font>
    <font>
      <b/>
      <sz val="11"/>
      <name val="Cambria"/>
      <family val="2"/>
      <scheme val="maj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name val="Cambria"/>
      <family val="2"/>
      <scheme val="maj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mbria"/>
      <family val="1"/>
      <scheme val="major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5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3"/>
      <color theme="1"/>
      <name val="Times New Roman"/>
      <family val="1"/>
    </font>
    <font>
      <b/>
      <sz val="13"/>
      <color theme="1"/>
      <name val="Cambria"/>
      <family val="1"/>
      <scheme val="major"/>
    </font>
    <font>
      <b/>
      <sz val="8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3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</cellStyleXfs>
  <cellXfs count="535">
    <xf numFmtId="0" fontId="0" fillId="0" borderId="0" xfId="0"/>
    <xf numFmtId="0" fontId="2" fillId="0" borderId="0" xfId="0" applyFont="1"/>
    <xf numFmtId="0" fontId="4" fillId="0" borderId="0" xfId="0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righ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 vertical="center" wrapText="1"/>
    </xf>
    <xf numFmtId="164" fontId="7" fillId="0" borderId="0" xfId="1" applyFont="1" applyAlignment="1">
      <alignment horizontal="left" vertical="center"/>
    </xf>
    <xf numFmtId="0" fontId="7" fillId="0" borderId="2" xfId="0" applyFont="1" applyBorder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164" fontId="7" fillId="0" borderId="2" xfId="1" applyFont="1" applyBorder="1" applyAlignment="1">
      <alignment horizontal="left" vertical="center"/>
    </xf>
    <xf numFmtId="0" fontId="10" fillId="0" borderId="2" xfId="0" applyNumberFormat="1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left" vertical="center"/>
    </xf>
    <xf numFmtId="0" fontId="10" fillId="0" borderId="2" xfId="1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/>
    </xf>
    <xf numFmtId="0" fontId="7" fillId="0" borderId="2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left" vertical="center" wrapText="1"/>
    </xf>
    <xf numFmtId="0" fontId="15" fillId="2" borderId="3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wrapText="1"/>
    </xf>
    <xf numFmtId="0" fontId="15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righ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right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2" fillId="0" borderId="2" xfId="0" applyFont="1" applyBorder="1"/>
    <xf numFmtId="0" fontId="7" fillId="0" borderId="3" xfId="0" applyFont="1" applyBorder="1" applyAlignment="1">
      <alignment horizontal="right" wrapText="1"/>
    </xf>
    <xf numFmtId="0" fontId="7" fillId="0" borderId="5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wrapText="1"/>
    </xf>
    <xf numFmtId="0" fontId="19" fillId="3" borderId="2" xfId="0" applyNumberFormat="1" applyFont="1" applyFill="1" applyBorder="1" applyAlignment="1">
      <alignment horizontal="center" vertical="center"/>
    </xf>
    <xf numFmtId="0" fontId="19" fillId="3" borderId="5" xfId="2" applyNumberFormat="1" applyFont="1" applyFill="1" applyBorder="1" applyAlignment="1">
      <alignment horizontal="center" vertical="center" wrapText="1"/>
    </xf>
    <xf numFmtId="0" fontId="19" fillId="3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1" fontId="19" fillId="2" borderId="2" xfId="3" applyNumberFormat="1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165" fontId="19" fillId="3" borderId="5" xfId="3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3" xfId="0" applyNumberFormat="1" applyFont="1" applyFill="1" applyBorder="1" applyAlignment="1">
      <alignment horizontal="center" vertical="center"/>
    </xf>
    <xf numFmtId="49" fontId="19" fillId="3" borderId="3" xfId="0" applyNumberFormat="1" applyFont="1" applyFill="1" applyBorder="1" applyAlignment="1">
      <alignment horizontal="center" vertical="center"/>
    </xf>
    <xf numFmtId="165" fontId="19" fillId="3" borderId="2" xfId="3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0" fontId="19" fillId="3" borderId="2" xfId="3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165" fontId="19" fillId="2" borderId="2" xfId="3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4" borderId="5" xfId="3" applyNumberFormat="1" applyFont="1" applyFill="1" applyBorder="1" applyAlignment="1">
      <alignment horizontal="center" vertical="center" wrapText="1"/>
    </xf>
    <xf numFmtId="165" fontId="19" fillId="0" borderId="5" xfId="3" applyFont="1" applyBorder="1" applyAlignment="1">
      <alignment horizontal="center" vertical="center" wrapText="1"/>
    </xf>
    <xf numFmtId="1" fontId="19" fillId="4" borderId="2" xfId="4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left" vertical="center"/>
    </xf>
    <xf numFmtId="0" fontId="8" fillId="0" borderId="5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5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4" fontId="7" fillId="0" borderId="2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20" fillId="0" borderId="3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" fontId="19" fillId="2" borderId="0" xfId="3" applyNumberFormat="1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9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3" xfId="0" applyNumberFormat="1" applyFont="1" applyFill="1" applyBorder="1" applyAlignment="1">
      <alignment horizontal="center" vertical="center"/>
    </xf>
    <xf numFmtId="0" fontId="22" fillId="0" borderId="2" xfId="1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9" xfId="1" applyNumberFormat="1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>
      <alignment horizontal="left" vertical="center"/>
    </xf>
    <xf numFmtId="0" fontId="7" fillId="0" borderId="6" xfId="1" applyNumberFormat="1" applyFont="1" applyFill="1" applyBorder="1" applyAlignment="1">
      <alignment horizontal="left" vertical="center" wrapText="1"/>
    </xf>
    <xf numFmtId="0" fontId="17" fillId="0" borderId="9" xfId="0" applyNumberFormat="1" applyFont="1" applyFill="1" applyBorder="1" applyAlignment="1">
      <alignment horizontal="left" vertical="center" wrapText="1"/>
    </xf>
    <xf numFmtId="0" fontId="17" fillId="0" borderId="9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23" fillId="0" borderId="15" xfId="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 wrapText="1"/>
    </xf>
    <xf numFmtId="0" fontId="15" fillId="0" borderId="15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0" fontId="19" fillId="3" borderId="5" xfId="3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vertical="center" wrapText="1"/>
    </xf>
    <xf numFmtId="0" fontId="13" fillId="2" borderId="12" xfId="0" applyNumberFormat="1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/>
    </xf>
    <xf numFmtId="0" fontId="10" fillId="0" borderId="0" xfId="1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left" vertical="center" wrapText="1"/>
    </xf>
    <xf numFmtId="0" fontId="2" fillId="0" borderId="0" xfId="0" applyFont="1" applyBorder="1"/>
    <xf numFmtId="0" fontId="10" fillId="0" borderId="8" xfId="0" applyNumberFormat="1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27" fillId="0" borderId="0" xfId="0" applyNumberFormat="1" applyFont="1" applyAlignment="1">
      <alignment horizontal="left" vertical="center" wrapText="1"/>
    </xf>
    <xf numFmtId="0" fontId="28" fillId="0" borderId="0" xfId="0" applyNumberFormat="1" applyFont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30" fillId="0" borderId="0" xfId="0" applyNumberFormat="1" applyFont="1" applyAlignment="1">
      <alignment horizontal="center" vertical="center" wrapText="1"/>
    </xf>
    <xf numFmtId="0" fontId="26" fillId="0" borderId="0" xfId="0" applyNumberFormat="1" applyFont="1" applyAlignment="1">
      <alignment horizontal="left" vertical="center" wrapText="1"/>
    </xf>
    <xf numFmtId="0" fontId="31" fillId="0" borderId="0" xfId="0" applyNumberFormat="1" applyFont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1" fontId="2" fillId="0" borderId="0" xfId="0" applyNumberFormat="1" applyFont="1"/>
    <xf numFmtId="0" fontId="2" fillId="0" borderId="2" xfId="0" applyNumberFormat="1" applyFont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left" vertical="center" wrapText="1"/>
    </xf>
    <xf numFmtId="0" fontId="4" fillId="0" borderId="15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14" fontId="7" fillId="0" borderId="3" xfId="0" applyNumberFormat="1" applyFont="1" applyBorder="1" applyAlignment="1">
      <alignment horizontal="left" vertical="center"/>
    </xf>
    <xf numFmtId="14" fontId="7" fillId="0" borderId="4" xfId="0" applyNumberFormat="1" applyFont="1" applyBorder="1" applyAlignment="1">
      <alignment horizontal="left" vertical="center"/>
    </xf>
    <xf numFmtId="14" fontId="7" fillId="0" borderId="5" xfId="0" applyNumberFormat="1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64" fontId="9" fillId="0" borderId="3" xfId="1" applyFont="1" applyFill="1" applyBorder="1" applyAlignment="1">
      <alignment horizontal="left" vertical="center" wrapText="1"/>
    </xf>
    <xf numFmtId="164" fontId="9" fillId="0" borderId="4" xfId="1" applyFont="1" applyFill="1" applyBorder="1" applyAlignment="1">
      <alignment horizontal="left" vertical="center" wrapText="1"/>
    </xf>
    <xf numFmtId="164" fontId="9" fillId="0" borderId="5" xfId="1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164" fontId="9" fillId="0" borderId="2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64" fontId="7" fillId="0" borderId="3" xfId="1" applyFont="1" applyBorder="1" applyAlignment="1">
      <alignment horizontal="left" vertical="center"/>
    </xf>
    <xf numFmtId="164" fontId="7" fillId="0" borderId="4" xfId="1" applyFont="1" applyBorder="1" applyAlignment="1">
      <alignment horizontal="left" vertical="center"/>
    </xf>
    <xf numFmtId="164" fontId="7" fillId="0" borderId="5" xfId="1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4" fontId="7" fillId="0" borderId="3" xfId="0" applyNumberFormat="1" applyFont="1" applyBorder="1" applyAlignment="1">
      <alignment horizontal="left"/>
    </xf>
    <xf numFmtId="14" fontId="7" fillId="0" borderId="4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66" fontId="7" fillId="0" borderId="3" xfId="1" applyNumberFormat="1" applyFont="1" applyBorder="1" applyAlignment="1">
      <alignment horizontal="left" vertical="center"/>
    </xf>
    <xf numFmtId="166" fontId="7" fillId="0" borderId="4" xfId="1" applyNumberFormat="1" applyFont="1" applyBorder="1" applyAlignment="1">
      <alignment horizontal="left" vertical="center"/>
    </xf>
    <xf numFmtId="166" fontId="7" fillId="0" borderId="5" xfId="1" applyNumberFormat="1" applyFont="1" applyBorder="1" applyAlignment="1">
      <alignment horizontal="left" vertical="center"/>
    </xf>
    <xf numFmtId="2" fontId="7" fillId="0" borderId="3" xfId="1" applyNumberFormat="1" applyFont="1" applyBorder="1" applyAlignment="1">
      <alignment horizontal="left" vertical="center"/>
    </xf>
    <xf numFmtId="2" fontId="7" fillId="0" borderId="4" xfId="1" applyNumberFormat="1" applyFont="1" applyBorder="1" applyAlignment="1">
      <alignment horizontal="left" vertical="center"/>
    </xf>
    <xf numFmtId="2" fontId="7" fillId="0" borderId="5" xfId="1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164" fontId="7" fillId="0" borderId="2" xfId="1" applyFont="1" applyBorder="1" applyAlignment="1">
      <alignment horizontal="left" vertical="center"/>
    </xf>
    <xf numFmtId="0" fontId="17" fillId="0" borderId="4" xfId="0" applyFont="1" applyBorder="1"/>
    <xf numFmtId="0" fontId="17" fillId="0" borderId="5" xfId="0" applyFont="1" applyBorder="1"/>
    <xf numFmtId="0" fontId="7" fillId="0" borderId="3" xfId="0" applyFont="1" applyBorder="1" applyAlignment="1">
      <alignment horizontal="left"/>
    </xf>
    <xf numFmtId="0" fontId="7" fillId="0" borderId="3" xfId="1" applyNumberFormat="1" applyFont="1" applyBorder="1" applyAlignment="1">
      <alignment horizontal="left" vertical="center" wrapText="1"/>
    </xf>
    <xf numFmtId="0" fontId="7" fillId="0" borderId="4" xfId="1" applyNumberFormat="1" applyFont="1" applyBorder="1" applyAlignment="1">
      <alignment horizontal="left" vertical="center" wrapText="1"/>
    </xf>
    <xf numFmtId="0" fontId="7" fillId="0" borderId="5" xfId="1" applyNumberFormat="1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17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0" fillId="0" borderId="3" xfId="0" applyNumberForma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vertical="center" wrapText="1"/>
    </xf>
    <xf numFmtId="0" fontId="7" fillId="0" borderId="5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5" xfId="1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left" vertical="center" wrapText="1"/>
    </xf>
    <xf numFmtId="0" fontId="29" fillId="0" borderId="2" xfId="0" applyNumberFormat="1" applyFont="1" applyFill="1" applyBorder="1" applyAlignment="1">
      <alignment vertical="center" wrapText="1"/>
    </xf>
    <xf numFmtId="0" fontId="29" fillId="0" borderId="3" xfId="0" applyNumberFormat="1" applyFont="1" applyFill="1" applyBorder="1" applyAlignment="1">
      <alignment vertical="center" wrapText="1"/>
    </xf>
    <xf numFmtId="0" fontId="29" fillId="0" borderId="4" xfId="0" applyNumberFormat="1" applyFont="1" applyFill="1" applyBorder="1" applyAlignment="1">
      <alignment vertical="center" wrapText="1"/>
    </xf>
    <xf numFmtId="0" fontId="29" fillId="0" borderId="5" xfId="0" applyNumberFormat="1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horizontal="center" vertical="center"/>
    </xf>
    <xf numFmtId="0" fontId="25" fillId="2" borderId="2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left" vertical="center" wrapText="1"/>
    </xf>
    <xf numFmtId="0" fontId="4" fillId="0" borderId="15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vertical="center" wrapText="1"/>
    </xf>
    <xf numFmtId="0" fontId="22" fillId="0" borderId="2" xfId="0" applyNumberFormat="1" applyFont="1" applyFill="1" applyBorder="1" applyAlignment="1">
      <alignment horizontal="left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6" fillId="0" borderId="15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34" fillId="3" borderId="5" xfId="4" applyNumberFormat="1" applyFont="1" applyFill="1" applyBorder="1" applyAlignment="1">
      <alignment horizontal="center" vertical="top" wrapText="1"/>
    </xf>
    <xf numFmtId="0" fontId="35" fillId="3" borderId="2" xfId="0" applyFont="1" applyFill="1" applyBorder="1" applyAlignment="1">
      <alignment horizontal="center" vertical="center" wrapText="1"/>
    </xf>
    <xf numFmtId="1" fontId="34" fillId="3" borderId="2" xfId="4" applyNumberFormat="1" applyFont="1" applyFill="1" applyBorder="1" applyAlignment="1">
      <alignment horizontal="center" vertical="top" wrapText="1"/>
    </xf>
    <xf numFmtId="0" fontId="8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left" vertical="center"/>
    </xf>
    <xf numFmtId="0" fontId="8" fillId="0" borderId="3" xfId="0" applyNumberFormat="1" applyFont="1" applyBorder="1" applyAlignment="1">
      <alignment vertical="center"/>
    </xf>
    <xf numFmtId="0" fontId="2" fillId="4" borderId="2" xfId="0" applyFont="1" applyFill="1" applyBorder="1"/>
    <xf numFmtId="0" fontId="2" fillId="0" borderId="13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6" fillId="0" borderId="3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/>
    </xf>
    <xf numFmtId="0" fontId="27" fillId="0" borderId="4" xfId="0" applyFont="1" applyFill="1" applyBorder="1" applyAlignment="1">
      <alignment vertical="center"/>
    </xf>
    <xf numFmtId="0" fontId="27" fillId="0" borderId="5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left" vertical="top" wrapText="1"/>
    </xf>
    <xf numFmtId="0" fontId="39" fillId="0" borderId="2" xfId="0" applyFont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Border="1" applyAlignment="1">
      <alignment vertical="center" wrapText="1"/>
    </xf>
    <xf numFmtId="0" fontId="7" fillId="0" borderId="15" xfId="1" applyNumberFormat="1" applyFont="1" applyBorder="1" applyAlignment="1">
      <alignment horizontal="left" vertical="center" wrapText="1"/>
    </xf>
    <xf numFmtId="0" fontId="40" fillId="0" borderId="2" xfId="0" applyNumberFormat="1" applyFont="1" applyFill="1" applyBorder="1" applyAlignment="1">
      <alignment vertical="center" wrapText="1"/>
    </xf>
    <xf numFmtId="0" fontId="40" fillId="0" borderId="3" xfId="0" applyNumberFormat="1" applyFont="1" applyFill="1" applyBorder="1" applyAlignment="1">
      <alignment vertical="center" wrapText="1"/>
    </xf>
    <xf numFmtId="0" fontId="40" fillId="0" borderId="4" xfId="0" applyNumberFormat="1" applyFont="1" applyFill="1" applyBorder="1" applyAlignment="1">
      <alignment vertical="center" wrapText="1"/>
    </xf>
    <xf numFmtId="0" fontId="40" fillId="0" borderId="5" xfId="0" applyNumberFormat="1" applyFont="1" applyFill="1" applyBorder="1" applyAlignment="1">
      <alignment vertical="center" wrapText="1"/>
    </xf>
    <xf numFmtId="0" fontId="21" fillId="0" borderId="3" xfId="0" applyNumberFormat="1" applyFont="1" applyFill="1" applyBorder="1" applyAlignment="1">
      <alignment vertical="center"/>
    </xf>
    <xf numFmtId="0" fontId="32" fillId="0" borderId="3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/>
    </xf>
    <xf numFmtId="0" fontId="32" fillId="0" borderId="4" xfId="0" applyNumberFormat="1" applyFont="1" applyFill="1" applyBorder="1" applyAlignment="1">
      <alignment vertical="center" wrapText="1"/>
    </xf>
    <xf numFmtId="0" fontId="21" fillId="0" borderId="5" xfId="0" applyNumberFormat="1" applyFont="1" applyFill="1" applyBorder="1" applyAlignment="1">
      <alignment vertical="center"/>
    </xf>
    <xf numFmtId="0" fontId="32" fillId="0" borderId="5" xfId="0" applyNumberFormat="1" applyFont="1" applyFill="1" applyBorder="1" applyAlignment="1">
      <alignment vertical="center" wrapText="1"/>
    </xf>
    <xf numFmtId="0" fontId="40" fillId="0" borderId="3" xfId="0" applyNumberFormat="1" applyFont="1" applyFill="1" applyBorder="1" applyAlignment="1">
      <alignment vertical="center"/>
    </xf>
    <xf numFmtId="0" fontId="33" fillId="0" borderId="3" xfId="0" applyNumberFormat="1" applyFont="1" applyFill="1" applyBorder="1" applyAlignment="1">
      <alignment vertical="center"/>
    </xf>
    <xf numFmtId="0" fontId="40" fillId="0" borderId="4" xfId="0" applyNumberFormat="1" applyFont="1" applyFill="1" applyBorder="1" applyAlignment="1">
      <alignment vertical="center"/>
    </xf>
    <xf numFmtId="0" fontId="33" fillId="0" borderId="4" xfId="0" applyNumberFormat="1" applyFont="1" applyFill="1" applyBorder="1" applyAlignment="1">
      <alignment vertical="center"/>
    </xf>
    <xf numFmtId="0" fontId="40" fillId="0" borderId="5" xfId="0" applyNumberFormat="1" applyFont="1" applyFill="1" applyBorder="1" applyAlignment="1">
      <alignment vertical="center"/>
    </xf>
    <xf numFmtId="0" fontId="33" fillId="0" borderId="5" xfId="0" applyNumberFormat="1" applyFont="1" applyFill="1" applyBorder="1" applyAlignment="1">
      <alignment vertical="center"/>
    </xf>
    <xf numFmtId="0" fontId="33" fillId="0" borderId="3" xfId="0" applyNumberFormat="1" applyFont="1" applyFill="1" applyBorder="1" applyAlignment="1">
      <alignment vertical="center" wrapText="1"/>
    </xf>
    <xf numFmtId="0" fontId="33" fillId="0" borderId="4" xfId="0" applyNumberFormat="1" applyFont="1" applyFill="1" applyBorder="1" applyAlignment="1">
      <alignment vertical="center" wrapText="1"/>
    </xf>
    <xf numFmtId="0" fontId="33" fillId="0" borderId="5" xfId="0" applyNumberFormat="1" applyFont="1" applyFill="1" applyBorder="1" applyAlignment="1">
      <alignment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left" vertical="center" wrapText="1"/>
    </xf>
    <xf numFmtId="0" fontId="36" fillId="0" borderId="2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23" fillId="0" borderId="2" xfId="0" applyNumberFormat="1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</cellXfs>
  <cellStyles count="8">
    <cellStyle name="Comma" xfId="1" builtinId="3"/>
    <cellStyle name="Comma 3" xfId="7"/>
    <cellStyle name="Currency" xfId="2" builtinId="4"/>
    <cellStyle name="Currency 12" xfId="5"/>
    <cellStyle name="Currency 2" xfId="3"/>
    <cellStyle name="Currency 3" xfId="4"/>
    <cellStyle name="Normal" xfId="0" builtinId="0"/>
    <cellStyle name="Normal 2" xfId="6"/>
  </cellStyles>
  <dxfs count="7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251"/>
  <sheetViews>
    <sheetView view="pageBreakPreview" topLeftCell="B1" zoomScaleNormal="100" zoomScaleSheetLayoutView="100" workbookViewId="0">
      <pane xSplit="4" ySplit="5" topLeftCell="F214" activePane="bottomRight" state="frozen"/>
      <selection activeCell="B1" sqref="B1"/>
      <selection pane="topRight" activeCell="F1" sqref="F1"/>
      <selection pane="bottomLeft" activeCell="B6" sqref="B6"/>
      <selection pane="bottomRight" activeCell="A223" sqref="A223:E223"/>
    </sheetView>
  </sheetViews>
  <sheetFormatPr defaultRowHeight="15"/>
  <cols>
    <col min="1" max="1" width="0" style="1" hidden="1" customWidth="1"/>
    <col min="2" max="2" width="4.5703125" style="34" customWidth="1"/>
    <col min="3" max="3" width="5.42578125" style="34" customWidth="1"/>
    <col min="4" max="4" width="10.42578125" style="90" customWidth="1"/>
    <col min="5" max="5" width="11.28515625" style="50" customWidth="1"/>
    <col min="6" max="6" width="3.5703125" style="50" customWidth="1"/>
    <col min="7" max="7" width="20" style="50" customWidth="1"/>
    <col min="8" max="8" width="19.85546875" style="34" customWidth="1"/>
    <col min="9" max="9" width="10.5703125" style="34" hidden="1" customWidth="1"/>
    <col min="10" max="10" width="10.5703125" style="51" hidden="1" customWidth="1"/>
    <col min="11" max="11" width="11.7109375" style="51" hidden="1" customWidth="1"/>
    <col min="12" max="12" width="11.42578125" style="34" hidden="1" customWidth="1"/>
    <col min="13" max="13" width="10.5703125" style="34" hidden="1" customWidth="1"/>
    <col min="14" max="14" width="11.85546875" style="34" hidden="1" customWidth="1"/>
    <col min="15" max="15" width="10.42578125" style="34" hidden="1" customWidth="1"/>
    <col min="16" max="16" width="11.85546875" style="34" hidden="1" customWidth="1"/>
    <col min="17" max="17" width="12.42578125" style="34" hidden="1" customWidth="1"/>
    <col min="18" max="18" width="17.42578125" style="51" hidden="1" customWidth="1"/>
    <col min="19" max="19" width="13.85546875" style="51" hidden="1" customWidth="1"/>
    <col min="20" max="20" width="9.140625" style="34" hidden="1" customWidth="1"/>
    <col min="21" max="21" width="6.85546875" style="34" hidden="1" customWidth="1"/>
    <col min="22" max="22" width="8.42578125" style="34" hidden="1" customWidth="1"/>
    <col min="23" max="23" width="10.5703125" style="34" hidden="1" customWidth="1"/>
    <col min="24" max="24" width="0.140625" style="34" customWidth="1"/>
    <col min="25" max="25" width="6.5703125" style="34" hidden="1" customWidth="1"/>
    <col min="26" max="26" width="11.42578125" style="34" hidden="1" customWidth="1"/>
    <col min="27" max="34" width="3.7109375" style="34" customWidth="1"/>
    <col min="35" max="35" width="4.140625" style="34" customWidth="1"/>
    <col min="36" max="36" width="3.7109375" style="34" customWidth="1"/>
    <col min="37" max="37" width="3.85546875" style="34" customWidth="1"/>
    <col min="38" max="38" width="3.7109375" style="34" customWidth="1"/>
    <col min="39" max="39" width="12.28515625" style="50" customWidth="1"/>
    <col min="40" max="40" width="7.140625" style="34" bestFit="1" customWidth="1"/>
    <col min="41" max="41" width="10.42578125" style="34" bestFit="1" customWidth="1"/>
    <col min="42" max="42" width="12.42578125" style="34" hidden="1" customWidth="1"/>
    <col min="43" max="43" width="8.85546875" style="34" hidden="1" customWidth="1"/>
    <col min="44" max="44" width="11.140625" style="34" hidden="1" customWidth="1"/>
    <col min="45" max="45" width="0" style="1" hidden="1" customWidth="1"/>
    <col min="46" max="16384" width="9.140625" style="1"/>
  </cols>
  <sheetData>
    <row r="1" spans="1:44" ht="20.25">
      <c r="B1" s="1"/>
      <c r="C1" s="409" t="s">
        <v>0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  <c r="AO1" s="409"/>
      <c r="AP1" s="409"/>
      <c r="AQ1" s="409"/>
      <c r="AR1" s="409"/>
    </row>
    <row r="2" spans="1:44" s="2" customFormat="1" ht="18" customHeight="1">
      <c r="C2" s="410" t="s">
        <v>377</v>
      </c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410"/>
      <c r="AG2" s="410"/>
      <c r="AH2" s="410"/>
      <c r="AI2" s="410"/>
      <c r="AJ2" s="410"/>
      <c r="AK2" s="410"/>
      <c r="AL2" s="410"/>
      <c r="AM2" s="410"/>
      <c r="AN2" s="411"/>
      <c r="AO2" s="411"/>
      <c r="AP2" s="411"/>
      <c r="AQ2" s="411"/>
      <c r="AR2" s="411"/>
    </row>
    <row r="3" spans="1:44" s="2" customFormat="1" ht="18" customHeight="1">
      <c r="A3" s="400" t="s">
        <v>1</v>
      </c>
      <c r="B3" s="286" t="s">
        <v>2</v>
      </c>
      <c r="C3" s="286" t="s">
        <v>3</v>
      </c>
      <c r="D3" s="401" t="s">
        <v>4</v>
      </c>
      <c r="E3" s="286" t="s">
        <v>395</v>
      </c>
      <c r="F3" s="286" t="s">
        <v>370</v>
      </c>
      <c r="G3" s="286" t="s">
        <v>6</v>
      </c>
      <c r="H3" s="286" t="s">
        <v>7</v>
      </c>
      <c r="I3" s="157"/>
      <c r="J3" s="157"/>
      <c r="K3" s="157"/>
      <c r="L3" s="157"/>
      <c r="M3" s="157"/>
      <c r="N3" s="157"/>
      <c r="O3" s="157"/>
      <c r="P3" s="157"/>
      <c r="Q3" s="286" t="s">
        <v>8</v>
      </c>
      <c r="R3" s="157"/>
      <c r="S3" s="157"/>
      <c r="T3" s="157"/>
      <c r="U3" s="157"/>
      <c r="V3" s="157"/>
      <c r="W3" s="157"/>
      <c r="X3" s="286" t="s">
        <v>9</v>
      </c>
      <c r="Y3" s="286" t="s">
        <v>10</v>
      </c>
      <c r="Z3" s="286" t="s">
        <v>11</v>
      </c>
      <c r="AA3" s="286" t="s">
        <v>12</v>
      </c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7" t="s">
        <v>36</v>
      </c>
      <c r="AN3" s="287" t="s">
        <v>37</v>
      </c>
      <c r="AO3" s="287" t="s">
        <v>43</v>
      </c>
      <c r="AP3" s="4"/>
      <c r="AQ3" s="4"/>
      <c r="AR3" s="3"/>
    </row>
    <row r="4" spans="1:44" s="5" customFormat="1" ht="37.5" customHeight="1">
      <c r="A4" s="400"/>
      <c r="B4" s="286"/>
      <c r="C4" s="286"/>
      <c r="D4" s="401"/>
      <c r="E4" s="286"/>
      <c r="F4" s="286"/>
      <c r="G4" s="286"/>
      <c r="H4" s="286"/>
      <c r="I4" s="286" t="s">
        <v>13</v>
      </c>
      <c r="J4" s="408" t="s">
        <v>14</v>
      </c>
      <c r="K4" s="408" t="s">
        <v>15</v>
      </c>
      <c r="L4" s="286" t="s">
        <v>16</v>
      </c>
      <c r="M4" s="286" t="s">
        <v>17</v>
      </c>
      <c r="N4" s="286" t="s">
        <v>18</v>
      </c>
      <c r="O4" s="286" t="s">
        <v>19</v>
      </c>
      <c r="P4" s="286" t="s">
        <v>20</v>
      </c>
      <c r="Q4" s="286"/>
      <c r="R4" s="408" t="s">
        <v>21</v>
      </c>
      <c r="S4" s="408" t="s">
        <v>22</v>
      </c>
      <c r="T4" s="286" t="s">
        <v>23</v>
      </c>
      <c r="U4" s="286" t="s">
        <v>24</v>
      </c>
      <c r="V4" s="286" t="s">
        <v>25</v>
      </c>
      <c r="W4" s="286" t="s">
        <v>26</v>
      </c>
      <c r="X4" s="286"/>
      <c r="Y4" s="286"/>
      <c r="Z4" s="286"/>
      <c r="AA4" s="286" t="s">
        <v>27</v>
      </c>
      <c r="AB4" s="286" t="s">
        <v>28</v>
      </c>
      <c r="AC4" s="286" t="s">
        <v>29</v>
      </c>
      <c r="AD4" s="286" t="s">
        <v>30</v>
      </c>
      <c r="AE4" s="287" t="s">
        <v>31</v>
      </c>
      <c r="AF4" s="287"/>
      <c r="AG4" s="287" t="s">
        <v>32</v>
      </c>
      <c r="AH4" s="287"/>
      <c r="AI4" s="287" t="s">
        <v>33</v>
      </c>
      <c r="AJ4" s="287"/>
      <c r="AK4" s="287" t="s">
        <v>34</v>
      </c>
      <c r="AL4" s="287" t="s">
        <v>35</v>
      </c>
      <c r="AM4" s="287"/>
      <c r="AN4" s="287"/>
      <c r="AO4" s="287"/>
      <c r="AP4" s="402" t="s">
        <v>38</v>
      </c>
      <c r="AQ4" s="403" t="s">
        <v>39</v>
      </c>
      <c r="AR4" s="412" t="s">
        <v>40</v>
      </c>
    </row>
    <row r="5" spans="1:44" s="6" customFormat="1" ht="26.25" customHeight="1">
      <c r="A5" s="400"/>
      <c r="B5" s="286"/>
      <c r="C5" s="286"/>
      <c r="D5" s="401"/>
      <c r="E5" s="286"/>
      <c r="F5" s="286"/>
      <c r="G5" s="286"/>
      <c r="H5" s="286"/>
      <c r="I5" s="286"/>
      <c r="J5" s="408"/>
      <c r="K5" s="408"/>
      <c r="L5" s="286"/>
      <c r="M5" s="286"/>
      <c r="N5" s="286"/>
      <c r="O5" s="286"/>
      <c r="P5" s="286"/>
      <c r="Q5" s="286"/>
      <c r="R5" s="408"/>
      <c r="S5" s="408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157" t="s">
        <v>41</v>
      </c>
      <c r="AF5" s="157" t="s">
        <v>42</v>
      </c>
      <c r="AG5" s="157" t="s">
        <v>41</v>
      </c>
      <c r="AH5" s="157" t="s">
        <v>42</v>
      </c>
      <c r="AI5" s="157" t="s">
        <v>41</v>
      </c>
      <c r="AJ5" s="157" t="s">
        <v>42</v>
      </c>
      <c r="AK5" s="287"/>
      <c r="AL5" s="287"/>
      <c r="AM5" s="287"/>
      <c r="AN5" s="287"/>
      <c r="AO5" s="287"/>
      <c r="AP5" s="402"/>
      <c r="AQ5" s="403"/>
      <c r="AR5" s="413"/>
    </row>
    <row r="6" spans="1:44" ht="24.95" customHeight="1">
      <c r="A6" s="7">
        <v>1</v>
      </c>
      <c r="B6" s="300">
        <v>1</v>
      </c>
      <c r="C6" s="300" t="str">
        <f>CONCATENATE("D-",B6)</f>
        <v>D-1</v>
      </c>
      <c r="D6" s="377" t="s">
        <v>44</v>
      </c>
      <c r="E6" s="390" t="s">
        <v>45</v>
      </c>
      <c r="F6" s="8">
        <v>1</v>
      </c>
      <c r="G6" s="9" t="s">
        <v>46</v>
      </c>
      <c r="H6" s="383" t="s">
        <v>47</v>
      </c>
      <c r="I6" s="373">
        <v>1002.5</v>
      </c>
      <c r="J6" s="375">
        <v>1081.4100000000001</v>
      </c>
      <c r="K6" s="375">
        <v>972.54157999999995</v>
      </c>
      <c r="L6" s="373">
        <v>41509</v>
      </c>
      <c r="M6" s="373">
        <v>41544</v>
      </c>
      <c r="N6" s="373">
        <v>41555</v>
      </c>
      <c r="O6" s="373"/>
      <c r="P6" s="373"/>
      <c r="Q6" s="383" t="s">
        <v>48</v>
      </c>
      <c r="R6" s="373">
        <v>94540797</v>
      </c>
      <c r="S6" s="373">
        <v>2551000</v>
      </c>
      <c r="T6" s="373"/>
      <c r="U6" s="373"/>
      <c r="V6" s="373"/>
      <c r="W6" s="373"/>
      <c r="X6" s="383" t="s">
        <v>49</v>
      </c>
      <c r="Y6" s="52"/>
      <c r="Z6" s="10"/>
      <c r="AA6" s="11"/>
      <c r="AB6" s="101"/>
      <c r="AC6" s="101"/>
      <c r="AD6" s="101"/>
      <c r="AE6" s="101"/>
      <c r="AF6" s="101"/>
      <c r="AG6" s="101"/>
      <c r="AH6" s="101"/>
      <c r="AI6" s="101"/>
      <c r="AJ6" s="101"/>
      <c r="AK6" s="101">
        <v>1</v>
      </c>
      <c r="AL6" s="105"/>
      <c r="AM6" s="82"/>
      <c r="AN6" s="148" t="s">
        <v>50</v>
      </c>
      <c r="AO6" s="149" t="s">
        <v>51</v>
      </c>
      <c r="AP6" s="371">
        <v>945.40767000000005</v>
      </c>
      <c r="AQ6" s="369"/>
      <c r="AR6" s="371">
        <f>ROUND(AQ6/AP6*100,2)</f>
        <v>0</v>
      </c>
    </row>
    <row r="7" spans="1:44" ht="24.95" customHeight="1">
      <c r="A7" s="7">
        <v>2</v>
      </c>
      <c r="B7" s="301"/>
      <c r="C7" s="301"/>
      <c r="D7" s="378"/>
      <c r="E7" s="381"/>
      <c r="F7" s="8">
        <v>2</v>
      </c>
      <c r="G7" s="9" t="s">
        <v>52</v>
      </c>
      <c r="H7" s="384"/>
      <c r="I7" s="374"/>
      <c r="J7" s="376"/>
      <c r="K7" s="376"/>
      <c r="L7" s="374"/>
      <c r="M7" s="374"/>
      <c r="N7" s="374"/>
      <c r="O7" s="374"/>
      <c r="P7" s="374"/>
      <c r="Q7" s="384"/>
      <c r="R7" s="374"/>
      <c r="S7" s="374"/>
      <c r="T7" s="374"/>
      <c r="U7" s="374"/>
      <c r="V7" s="374"/>
      <c r="W7" s="374"/>
      <c r="X7" s="384"/>
      <c r="Y7" s="52"/>
      <c r="Z7" s="10"/>
      <c r="AA7" s="11"/>
      <c r="AB7" s="101"/>
      <c r="AC7" s="101"/>
      <c r="AD7" s="101"/>
      <c r="AE7" s="101"/>
      <c r="AF7" s="101">
        <v>1</v>
      </c>
      <c r="AG7" s="105"/>
      <c r="AH7" s="105"/>
      <c r="AI7" s="107"/>
      <c r="AJ7" s="105"/>
      <c r="AK7" s="105"/>
      <c r="AL7" s="105"/>
      <c r="AM7" s="82"/>
      <c r="AN7" s="148" t="s">
        <v>50</v>
      </c>
      <c r="AO7" s="149" t="s">
        <v>51</v>
      </c>
      <c r="AP7" s="372"/>
      <c r="AQ7" s="370"/>
      <c r="AR7" s="372"/>
    </row>
    <row r="8" spans="1:44" ht="24.95" customHeight="1">
      <c r="A8" s="7">
        <v>3</v>
      </c>
      <c r="B8" s="302"/>
      <c r="C8" s="301"/>
      <c r="D8" s="378"/>
      <c r="E8" s="381"/>
      <c r="F8" s="8">
        <v>3</v>
      </c>
      <c r="G8" s="9" t="s">
        <v>53</v>
      </c>
      <c r="H8" s="384"/>
      <c r="I8" s="374"/>
      <c r="J8" s="376"/>
      <c r="K8" s="376"/>
      <c r="L8" s="374"/>
      <c r="M8" s="374"/>
      <c r="N8" s="374"/>
      <c r="O8" s="374"/>
      <c r="P8" s="374"/>
      <c r="Q8" s="384"/>
      <c r="R8" s="374"/>
      <c r="S8" s="374"/>
      <c r="T8" s="374"/>
      <c r="U8" s="374"/>
      <c r="V8" s="374"/>
      <c r="W8" s="374"/>
      <c r="X8" s="384"/>
      <c r="Y8" s="52"/>
      <c r="Z8" s="10"/>
      <c r="AA8" s="11"/>
      <c r="AB8" s="101"/>
      <c r="AC8" s="101"/>
      <c r="AD8" s="101"/>
      <c r="AE8" s="101"/>
      <c r="AF8" s="101"/>
      <c r="AG8" s="101"/>
      <c r="AH8" s="101">
        <v>1</v>
      </c>
      <c r="AI8" s="107"/>
      <c r="AJ8" s="105"/>
      <c r="AK8" s="105"/>
      <c r="AL8" s="105"/>
      <c r="AM8" s="82"/>
      <c r="AN8" s="150" t="s">
        <v>50</v>
      </c>
      <c r="AO8" s="151" t="s">
        <v>51</v>
      </c>
      <c r="AP8" s="372"/>
      <c r="AQ8" s="370"/>
      <c r="AR8" s="372"/>
    </row>
    <row r="9" spans="1:44" ht="24.95" customHeight="1">
      <c r="A9" s="7">
        <v>4</v>
      </c>
      <c r="B9" s="300">
        <v>2</v>
      </c>
      <c r="C9" s="300" t="s">
        <v>54</v>
      </c>
      <c r="D9" s="377" t="s">
        <v>55</v>
      </c>
      <c r="E9" s="390" t="s">
        <v>56</v>
      </c>
      <c r="F9" s="8">
        <v>1</v>
      </c>
      <c r="G9" s="9" t="s">
        <v>46</v>
      </c>
      <c r="H9" s="383" t="s">
        <v>57</v>
      </c>
      <c r="I9" s="373">
        <v>1002.5</v>
      </c>
      <c r="J9" s="375">
        <v>1084.95</v>
      </c>
      <c r="K9" s="375">
        <v>975.29039999999998</v>
      </c>
      <c r="L9" s="373">
        <v>41509</v>
      </c>
      <c r="M9" s="373">
        <v>41544</v>
      </c>
      <c r="N9" s="373">
        <v>41555</v>
      </c>
      <c r="O9" s="373"/>
      <c r="P9" s="373"/>
      <c r="Q9" s="383" t="s">
        <v>58</v>
      </c>
      <c r="R9" s="375">
        <v>98982223</v>
      </c>
      <c r="S9" s="375">
        <v>1980000</v>
      </c>
      <c r="T9" s="373"/>
      <c r="U9" s="373"/>
      <c r="V9" s="383" t="s">
        <v>59</v>
      </c>
      <c r="W9" s="383" t="s">
        <v>60</v>
      </c>
      <c r="X9" s="383" t="s">
        <v>61</v>
      </c>
      <c r="Y9" s="52"/>
      <c r="Z9" s="10"/>
      <c r="AA9" s="11"/>
      <c r="AB9" s="101"/>
      <c r="AC9" s="101"/>
      <c r="AD9" s="101">
        <v>1</v>
      </c>
      <c r="AE9" s="105"/>
      <c r="AF9" s="105"/>
      <c r="AG9" s="105"/>
      <c r="AH9" s="105"/>
      <c r="AI9" s="107"/>
      <c r="AJ9" s="105"/>
      <c r="AK9" s="105"/>
      <c r="AL9" s="105"/>
      <c r="AM9" s="82"/>
      <c r="AN9" s="148" t="s">
        <v>50</v>
      </c>
      <c r="AO9" s="151" t="s">
        <v>62</v>
      </c>
      <c r="AP9" s="371">
        <v>989.82222999999999</v>
      </c>
      <c r="AQ9" s="369">
        <v>83.87</v>
      </c>
      <c r="AR9" s="371">
        <f t="shared" ref="AR9:AR71" si="0">ROUND(AQ9/AP9*100,2)</f>
        <v>8.4700000000000006</v>
      </c>
    </row>
    <row r="10" spans="1:44" ht="24.95" customHeight="1">
      <c r="A10" s="7">
        <v>5</v>
      </c>
      <c r="B10" s="301"/>
      <c r="C10" s="301"/>
      <c r="D10" s="378"/>
      <c r="E10" s="381"/>
      <c r="F10" s="8">
        <v>2</v>
      </c>
      <c r="G10" s="9" t="s">
        <v>52</v>
      </c>
      <c r="H10" s="384"/>
      <c r="I10" s="374"/>
      <c r="J10" s="376"/>
      <c r="K10" s="376"/>
      <c r="L10" s="374"/>
      <c r="M10" s="374"/>
      <c r="N10" s="374"/>
      <c r="O10" s="374"/>
      <c r="P10" s="374"/>
      <c r="Q10" s="384"/>
      <c r="R10" s="376"/>
      <c r="S10" s="376"/>
      <c r="T10" s="374"/>
      <c r="U10" s="374"/>
      <c r="V10" s="384"/>
      <c r="W10" s="384"/>
      <c r="X10" s="384"/>
      <c r="Y10" s="52"/>
      <c r="Z10" s="10"/>
      <c r="AA10" s="11"/>
      <c r="AB10" s="102"/>
      <c r="AC10" s="103"/>
      <c r="AD10" s="103">
        <v>1</v>
      </c>
      <c r="AE10" s="105"/>
      <c r="AF10" s="105"/>
      <c r="AG10" s="105"/>
      <c r="AH10" s="105"/>
      <c r="AI10" s="107"/>
      <c r="AJ10" s="105"/>
      <c r="AK10" s="105"/>
      <c r="AL10" s="105"/>
      <c r="AM10" s="82"/>
      <c r="AN10" s="148" t="s">
        <v>50</v>
      </c>
      <c r="AO10" s="151" t="s">
        <v>62</v>
      </c>
      <c r="AP10" s="372"/>
      <c r="AQ10" s="370"/>
      <c r="AR10" s="372"/>
    </row>
    <row r="11" spans="1:44" ht="24.95" customHeight="1">
      <c r="A11" s="7">
        <v>6</v>
      </c>
      <c r="B11" s="302"/>
      <c r="C11" s="302"/>
      <c r="D11" s="379"/>
      <c r="E11" s="382"/>
      <c r="F11" s="8">
        <v>3</v>
      </c>
      <c r="G11" s="9" t="s">
        <v>53</v>
      </c>
      <c r="H11" s="385"/>
      <c r="I11" s="391"/>
      <c r="J11" s="399"/>
      <c r="K11" s="399"/>
      <c r="L11" s="391"/>
      <c r="M11" s="391"/>
      <c r="N11" s="391"/>
      <c r="O11" s="391"/>
      <c r="P11" s="391"/>
      <c r="Q11" s="385"/>
      <c r="R11" s="399"/>
      <c r="S11" s="399"/>
      <c r="T11" s="391"/>
      <c r="U11" s="391"/>
      <c r="V11" s="385"/>
      <c r="W11" s="385"/>
      <c r="X11" s="385"/>
      <c r="Y11" s="52"/>
      <c r="Z11" s="10"/>
      <c r="AA11" s="11"/>
      <c r="AB11" s="102"/>
      <c r="AC11" s="103">
        <v>1</v>
      </c>
      <c r="AD11" s="105"/>
      <c r="AE11" s="105"/>
      <c r="AF11" s="105"/>
      <c r="AG11" s="105"/>
      <c r="AH11" s="105"/>
      <c r="AI11" s="107"/>
      <c r="AJ11" s="105"/>
      <c r="AK11" s="105"/>
      <c r="AL11" s="105"/>
      <c r="AM11" s="82"/>
      <c r="AN11" s="148" t="s">
        <v>50</v>
      </c>
      <c r="AO11" s="151" t="s">
        <v>62</v>
      </c>
      <c r="AP11" s="397"/>
      <c r="AQ11" s="398"/>
      <c r="AR11" s="397"/>
    </row>
    <row r="12" spans="1:44" ht="24.95" customHeight="1">
      <c r="A12" s="7">
        <v>7</v>
      </c>
      <c r="B12" s="300">
        <v>3</v>
      </c>
      <c r="C12" s="300" t="s">
        <v>63</v>
      </c>
      <c r="D12" s="377" t="s">
        <v>64</v>
      </c>
      <c r="E12" s="390" t="s">
        <v>65</v>
      </c>
      <c r="F12" s="8">
        <v>1</v>
      </c>
      <c r="G12" s="9" t="s">
        <v>46</v>
      </c>
      <c r="H12" s="383" t="s">
        <v>57</v>
      </c>
      <c r="I12" s="373">
        <v>1002.5</v>
      </c>
      <c r="J12" s="375">
        <v>1076.74</v>
      </c>
      <c r="K12" s="375">
        <v>968.33492000000001</v>
      </c>
      <c r="L12" s="373">
        <v>41509</v>
      </c>
      <c r="M12" s="373">
        <v>41544</v>
      </c>
      <c r="N12" s="373">
        <v>41555</v>
      </c>
      <c r="O12" s="373"/>
      <c r="P12" s="373"/>
      <c r="Q12" s="383" t="s">
        <v>58</v>
      </c>
      <c r="R12" s="375">
        <v>96823809</v>
      </c>
      <c r="S12" s="13" t="s">
        <v>66</v>
      </c>
      <c r="T12" s="373"/>
      <c r="U12" s="373"/>
      <c r="V12" s="373"/>
      <c r="W12" s="373"/>
      <c r="X12" s="383" t="s">
        <v>67</v>
      </c>
      <c r="Y12" s="10"/>
      <c r="Z12" s="10"/>
      <c r="AA12" s="11"/>
      <c r="AB12" s="104"/>
      <c r="AC12" s="104">
        <v>1</v>
      </c>
      <c r="AD12" s="105"/>
      <c r="AE12" s="105"/>
      <c r="AF12" s="105"/>
      <c r="AG12" s="105"/>
      <c r="AH12" s="105"/>
      <c r="AI12" s="107"/>
      <c r="AJ12" s="105"/>
      <c r="AK12" s="105"/>
      <c r="AL12" s="105"/>
      <c r="AM12" s="82"/>
      <c r="AN12" s="148" t="s">
        <v>50</v>
      </c>
      <c r="AO12" s="151" t="s">
        <v>62</v>
      </c>
      <c r="AP12" s="371">
        <v>968.23809000000006</v>
      </c>
      <c r="AQ12" s="369">
        <v>150.82</v>
      </c>
      <c r="AR12" s="371">
        <f t="shared" si="0"/>
        <v>15.58</v>
      </c>
    </row>
    <row r="13" spans="1:44" ht="24.95" customHeight="1">
      <c r="A13" s="7">
        <v>8</v>
      </c>
      <c r="B13" s="301"/>
      <c r="C13" s="301"/>
      <c r="D13" s="378"/>
      <c r="E13" s="381"/>
      <c r="F13" s="8">
        <v>2</v>
      </c>
      <c r="G13" s="9" t="s">
        <v>52</v>
      </c>
      <c r="H13" s="384"/>
      <c r="I13" s="374"/>
      <c r="J13" s="376"/>
      <c r="K13" s="376"/>
      <c r="L13" s="374"/>
      <c r="M13" s="374"/>
      <c r="N13" s="374"/>
      <c r="O13" s="374"/>
      <c r="P13" s="374"/>
      <c r="Q13" s="384"/>
      <c r="R13" s="376"/>
      <c r="S13" s="14"/>
      <c r="T13" s="374"/>
      <c r="U13" s="374"/>
      <c r="V13" s="374"/>
      <c r="W13" s="374"/>
      <c r="X13" s="384"/>
      <c r="Y13" s="10"/>
      <c r="Z13" s="10"/>
      <c r="AA13" s="11"/>
      <c r="AB13" s="104"/>
      <c r="AC13" s="104"/>
      <c r="AD13" s="104"/>
      <c r="AE13" s="104"/>
      <c r="AF13" s="104">
        <v>1</v>
      </c>
      <c r="AG13" s="105"/>
      <c r="AH13" s="105"/>
      <c r="AI13" s="107"/>
      <c r="AJ13" s="105"/>
      <c r="AK13" s="105"/>
      <c r="AL13" s="105"/>
      <c r="AM13" s="82"/>
      <c r="AN13" s="148" t="s">
        <v>50</v>
      </c>
      <c r="AO13" s="151" t="s">
        <v>62</v>
      </c>
      <c r="AP13" s="372"/>
      <c r="AQ13" s="370"/>
      <c r="AR13" s="372"/>
    </row>
    <row r="14" spans="1:44" ht="24.95" customHeight="1">
      <c r="A14" s="7">
        <v>9</v>
      </c>
      <c r="B14" s="302"/>
      <c r="C14" s="302"/>
      <c r="D14" s="379"/>
      <c r="E14" s="382"/>
      <c r="F14" s="8">
        <v>3</v>
      </c>
      <c r="G14" s="9" t="s">
        <v>53</v>
      </c>
      <c r="H14" s="385"/>
      <c r="I14" s="391"/>
      <c r="J14" s="399"/>
      <c r="K14" s="399"/>
      <c r="L14" s="391"/>
      <c r="M14" s="391"/>
      <c r="N14" s="391"/>
      <c r="O14" s="391"/>
      <c r="P14" s="391"/>
      <c r="Q14" s="385"/>
      <c r="R14" s="399"/>
      <c r="S14" s="15"/>
      <c r="T14" s="391"/>
      <c r="U14" s="391"/>
      <c r="V14" s="391"/>
      <c r="W14" s="391"/>
      <c r="X14" s="385"/>
      <c r="Y14" s="10"/>
      <c r="Z14" s="10"/>
      <c r="AA14" s="11"/>
      <c r="AB14" s="104"/>
      <c r="AC14" s="104"/>
      <c r="AD14" s="104"/>
      <c r="AE14" s="104"/>
      <c r="AF14" s="104">
        <v>1</v>
      </c>
      <c r="AG14" s="105"/>
      <c r="AH14" s="105"/>
      <c r="AI14" s="107"/>
      <c r="AJ14" s="105"/>
      <c r="AK14" s="105"/>
      <c r="AL14" s="105"/>
      <c r="AM14" s="82"/>
      <c r="AN14" s="148" t="s">
        <v>50</v>
      </c>
      <c r="AO14" s="151" t="s">
        <v>62</v>
      </c>
      <c r="AP14" s="397"/>
      <c r="AQ14" s="398"/>
      <c r="AR14" s="397"/>
    </row>
    <row r="15" spans="1:44" ht="24.95" customHeight="1">
      <c r="A15" s="7">
        <v>10</v>
      </c>
      <c r="B15" s="300">
        <v>4</v>
      </c>
      <c r="C15" s="300" t="s">
        <v>68</v>
      </c>
      <c r="D15" s="377" t="s">
        <v>69</v>
      </c>
      <c r="E15" s="390" t="s">
        <v>70</v>
      </c>
      <c r="F15" s="8">
        <v>1</v>
      </c>
      <c r="G15" s="9" t="s">
        <v>46</v>
      </c>
      <c r="H15" s="383" t="s">
        <v>71</v>
      </c>
      <c r="I15" s="373">
        <v>1002.5</v>
      </c>
      <c r="J15" s="375">
        <v>1125.3399999999999</v>
      </c>
      <c r="K15" s="375">
        <v>1012.05565</v>
      </c>
      <c r="L15" s="373">
        <v>41509</v>
      </c>
      <c r="M15" s="373">
        <v>41544</v>
      </c>
      <c r="N15" s="373">
        <v>41555</v>
      </c>
      <c r="O15" s="373">
        <v>41591</v>
      </c>
      <c r="P15" s="373"/>
      <c r="Q15" s="383" t="s">
        <v>72</v>
      </c>
      <c r="R15" s="375">
        <v>92289355</v>
      </c>
      <c r="S15" s="375">
        <v>4758000</v>
      </c>
      <c r="T15" s="373"/>
      <c r="U15" s="373"/>
      <c r="V15" s="373"/>
      <c r="W15" s="373"/>
      <c r="X15" s="383" t="s">
        <v>73</v>
      </c>
      <c r="Y15" s="10"/>
      <c r="Z15" s="10"/>
      <c r="AA15" s="11"/>
      <c r="AB15" s="136"/>
      <c r="AC15" s="110"/>
      <c r="AD15" s="110"/>
      <c r="AE15" s="110"/>
      <c r="AF15" s="110"/>
      <c r="AG15" s="110"/>
      <c r="AH15" s="110"/>
      <c r="AI15" s="108"/>
      <c r="AJ15" s="108"/>
      <c r="AK15" s="108">
        <v>1</v>
      </c>
      <c r="AL15" s="105"/>
      <c r="AM15" s="82"/>
      <c r="AN15" s="148" t="s">
        <v>50</v>
      </c>
      <c r="AO15" s="151" t="s">
        <v>74</v>
      </c>
      <c r="AP15" s="371">
        <v>922.89355</v>
      </c>
      <c r="AQ15" s="369"/>
      <c r="AR15" s="371">
        <f t="shared" si="0"/>
        <v>0</v>
      </c>
    </row>
    <row r="16" spans="1:44" ht="24.95" customHeight="1">
      <c r="A16" s="7">
        <v>11</v>
      </c>
      <c r="B16" s="301"/>
      <c r="C16" s="301"/>
      <c r="D16" s="378"/>
      <c r="E16" s="381"/>
      <c r="F16" s="8">
        <v>2</v>
      </c>
      <c r="G16" s="9" t="s">
        <v>52</v>
      </c>
      <c r="H16" s="384"/>
      <c r="I16" s="374"/>
      <c r="J16" s="376"/>
      <c r="K16" s="376"/>
      <c r="L16" s="374"/>
      <c r="M16" s="374"/>
      <c r="N16" s="374"/>
      <c r="O16" s="374"/>
      <c r="P16" s="374"/>
      <c r="Q16" s="384"/>
      <c r="R16" s="376"/>
      <c r="S16" s="376"/>
      <c r="T16" s="374"/>
      <c r="U16" s="374"/>
      <c r="V16" s="374"/>
      <c r="W16" s="374"/>
      <c r="X16" s="384"/>
      <c r="Y16" s="10"/>
      <c r="Z16" s="10"/>
      <c r="AA16" s="11"/>
      <c r="AB16" s="136"/>
      <c r="AC16" s="110"/>
      <c r="AD16" s="110"/>
      <c r="AE16" s="110"/>
      <c r="AF16" s="110"/>
      <c r="AG16" s="110"/>
      <c r="AH16" s="110"/>
      <c r="AI16" s="108"/>
      <c r="AJ16" s="110"/>
      <c r="AK16" s="110">
        <v>1</v>
      </c>
      <c r="AL16" s="105"/>
      <c r="AM16" s="82"/>
      <c r="AN16" s="148" t="s">
        <v>50</v>
      </c>
      <c r="AO16" s="151" t="s">
        <v>74</v>
      </c>
      <c r="AP16" s="372"/>
      <c r="AQ16" s="370"/>
      <c r="AR16" s="372"/>
    </row>
    <row r="17" spans="1:44" ht="24.95" customHeight="1">
      <c r="A17" s="7">
        <v>12</v>
      </c>
      <c r="B17" s="302"/>
      <c r="C17" s="302"/>
      <c r="D17" s="379"/>
      <c r="E17" s="382"/>
      <c r="F17" s="8">
        <v>3</v>
      </c>
      <c r="G17" s="9" t="s">
        <v>53</v>
      </c>
      <c r="H17" s="385"/>
      <c r="I17" s="391"/>
      <c r="J17" s="399"/>
      <c r="K17" s="399"/>
      <c r="L17" s="391"/>
      <c r="M17" s="391"/>
      <c r="N17" s="391"/>
      <c r="O17" s="391"/>
      <c r="P17" s="391"/>
      <c r="Q17" s="385"/>
      <c r="R17" s="399"/>
      <c r="S17" s="399"/>
      <c r="T17" s="391"/>
      <c r="U17" s="391"/>
      <c r="V17" s="391"/>
      <c r="W17" s="391"/>
      <c r="X17" s="385"/>
      <c r="Y17" s="10"/>
      <c r="Z17" s="10"/>
      <c r="AA17" s="11"/>
      <c r="AB17" s="136"/>
      <c r="AC17" s="110"/>
      <c r="AD17" s="110"/>
      <c r="AE17" s="110"/>
      <c r="AF17" s="110"/>
      <c r="AG17" s="110"/>
      <c r="AH17" s="110"/>
      <c r="AI17" s="108"/>
      <c r="AJ17" s="110"/>
      <c r="AK17" s="110">
        <v>1</v>
      </c>
      <c r="AL17" s="105"/>
      <c r="AM17" s="82"/>
      <c r="AN17" s="148" t="s">
        <v>50</v>
      </c>
      <c r="AO17" s="151" t="s">
        <v>74</v>
      </c>
      <c r="AP17" s="397"/>
      <c r="AQ17" s="398"/>
      <c r="AR17" s="397"/>
    </row>
    <row r="18" spans="1:44" ht="24.95" customHeight="1">
      <c r="A18" s="7">
        <v>13</v>
      </c>
      <c r="B18" s="300">
        <v>5</v>
      </c>
      <c r="C18" s="300" t="s">
        <v>75</v>
      </c>
      <c r="D18" s="377" t="s">
        <v>76</v>
      </c>
      <c r="E18" s="390" t="s">
        <v>77</v>
      </c>
      <c r="F18" s="8">
        <v>1</v>
      </c>
      <c r="G18" s="9" t="s">
        <v>46</v>
      </c>
      <c r="H18" s="383" t="s">
        <v>78</v>
      </c>
      <c r="I18" s="373">
        <v>1002.5</v>
      </c>
      <c r="J18" s="375">
        <v>1055.44</v>
      </c>
      <c r="K18" s="375">
        <v>9491.5562000000009</v>
      </c>
      <c r="L18" s="373">
        <v>41509</v>
      </c>
      <c r="M18" s="373">
        <v>41544</v>
      </c>
      <c r="N18" s="373">
        <v>41555</v>
      </c>
      <c r="O18" s="373"/>
      <c r="P18" s="373"/>
      <c r="Q18" s="373"/>
      <c r="R18" s="375"/>
      <c r="S18" s="375"/>
      <c r="T18" s="373"/>
      <c r="U18" s="373"/>
      <c r="V18" s="373"/>
      <c r="W18" s="373"/>
      <c r="X18" s="383" t="s">
        <v>79</v>
      </c>
      <c r="Y18" s="10"/>
      <c r="Z18" s="10"/>
      <c r="AA18" s="16"/>
      <c r="AB18" s="123"/>
      <c r="AC18" s="123"/>
      <c r="AD18" s="123"/>
      <c r="AE18" s="123"/>
      <c r="AF18" s="123">
        <v>1</v>
      </c>
      <c r="AG18" s="111"/>
      <c r="AH18" s="111"/>
      <c r="AI18" s="107"/>
      <c r="AJ18" s="105"/>
      <c r="AK18" s="105"/>
      <c r="AL18" s="105"/>
      <c r="AM18" s="82"/>
      <c r="AN18" s="148" t="s">
        <v>50</v>
      </c>
      <c r="AO18" s="151" t="s">
        <v>80</v>
      </c>
      <c r="AP18" s="371"/>
      <c r="AQ18" s="369"/>
      <c r="AR18" s="371" t="e">
        <f t="shared" si="0"/>
        <v>#DIV/0!</v>
      </c>
    </row>
    <row r="19" spans="1:44" ht="24.95" customHeight="1">
      <c r="A19" s="7">
        <v>14</v>
      </c>
      <c r="B19" s="301"/>
      <c r="C19" s="301"/>
      <c r="D19" s="378"/>
      <c r="E19" s="381"/>
      <c r="F19" s="8">
        <v>2</v>
      </c>
      <c r="G19" s="9" t="s">
        <v>52</v>
      </c>
      <c r="H19" s="384"/>
      <c r="I19" s="374"/>
      <c r="J19" s="376"/>
      <c r="K19" s="376"/>
      <c r="L19" s="374"/>
      <c r="M19" s="374"/>
      <c r="N19" s="374"/>
      <c r="O19" s="374"/>
      <c r="P19" s="374"/>
      <c r="Q19" s="374"/>
      <c r="R19" s="376"/>
      <c r="S19" s="376"/>
      <c r="T19" s="374"/>
      <c r="U19" s="374"/>
      <c r="V19" s="374"/>
      <c r="W19" s="374"/>
      <c r="X19" s="384"/>
      <c r="Y19" s="10"/>
      <c r="Z19" s="10"/>
      <c r="AA19" s="16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>
        <v>1</v>
      </c>
      <c r="AL19" s="105"/>
      <c r="AM19" s="85"/>
      <c r="AN19" s="148" t="s">
        <v>50</v>
      </c>
      <c r="AO19" s="151" t="s">
        <v>80</v>
      </c>
      <c r="AP19" s="372"/>
      <c r="AQ19" s="370"/>
      <c r="AR19" s="372"/>
    </row>
    <row r="20" spans="1:44" ht="24.95" customHeight="1">
      <c r="A20" s="7">
        <v>15</v>
      </c>
      <c r="B20" s="301"/>
      <c r="C20" s="301"/>
      <c r="D20" s="378"/>
      <c r="E20" s="381"/>
      <c r="F20" s="8">
        <v>3</v>
      </c>
      <c r="G20" s="9" t="s">
        <v>53</v>
      </c>
      <c r="H20" s="384"/>
      <c r="I20" s="374"/>
      <c r="J20" s="376"/>
      <c r="K20" s="376"/>
      <c r="L20" s="374"/>
      <c r="M20" s="374"/>
      <c r="N20" s="374"/>
      <c r="O20" s="374"/>
      <c r="P20" s="374"/>
      <c r="Q20" s="374"/>
      <c r="R20" s="376"/>
      <c r="S20" s="376"/>
      <c r="T20" s="374"/>
      <c r="U20" s="374"/>
      <c r="V20" s="374"/>
      <c r="W20" s="374"/>
      <c r="X20" s="384"/>
      <c r="Y20" s="10"/>
      <c r="Z20" s="10"/>
      <c r="AA20" s="16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>
        <v>1</v>
      </c>
      <c r="AL20" s="105"/>
      <c r="AM20" s="85"/>
      <c r="AN20" s="148" t="s">
        <v>50</v>
      </c>
      <c r="AO20" s="151" t="s">
        <v>80</v>
      </c>
      <c r="AP20" s="372"/>
      <c r="AQ20" s="370"/>
      <c r="AR20" s="372"/>
    </row>
    <row r="21" spans="1:44" ht="24.95" customHeight="1">
      <c r="A21" s="7">
        <v>16</v>
      </c>
      <c r="B21" s="302"/>
      <c r="C21" s="302"/>
      <c r="D21" s="379"/>
      <c r="E21" s="382"/>
      <c r="F21" s="17">
        <v>4</v>
      </c>
      <c r="G21" s="18" t="s">
        <v>81</v>
      </c>
      <c r="H21" s="385"/>
      <c r="I21" s="391"/>
      <c r="J21" s="399"/>
      <c r="K21" s="399"/>
      <c r="L21" s="391"/>
      <c r="M21" s="391"/>
      <c r="N21" s="391"/>
      <c r="O21" s="391"/>
      <c r="P21" s="391"/>
      <c r="Q21" s="391"/>
      <c r="R21" s="399"/>
      <c r="S21" s="399"/>
      <c r="T21" s="391"/>
      <c r="U21" s="391"/>
      <c r="V21" s="391"/>
      <c r="W21" s="391"/>
      <c r="X21" s="385"/>
      <c r="Y21" s="10"/>
      <c r="Z21" s="10"/>
      <c r="AA21" s="16"/>
      <c r="AB21" s="123"/>
      <c r="AC21" s="123"/>
      <c r="AD21" s="123"/>
      <c r="AE21" s="123"/>
      <c r="AF21" s="123"/>
      <c r="AG21" s="106" t="s">
        <v>82</v>
      </c>
      <c r="AH21" s="106" t="s">
        <v>82</v>
      </c>
      <c r="AI21" s="106" t="s">
        <v>82</v>
      </c>
      <c r="AJ21" s="106" t="s">
        <v>82</v>
      </c>
      <c r="AK21" s="123">
        <v>1</v>
      </c>
      <c r="AL21" s="105"/>
      <c r="AM21" s="85"/>
      <c r="AN21" s="148" t="s">
        <v>50</v>
      </c>
      <c r="AO21" s="151" t="s">
        <v>80</v>
      </c>
      <c r="AP21" s="397"/>
      <c r="AQ21" s="398"/>
      <c r="AR21" s="397"/>
    </row>
    <row r="22" spans="1:44" ht="24.95" customHeight="1">
      <c r="A22" s="7">
        <v>17</v>
      </c>
      <c r="B22" s="300">
        <v>6</v>
      </c>
      <c r="C22" s="300" t="s">
        <v>83</v>
      </c>
      <c r="D22" s="377" t="s">
        <v>84</v>
      </c>
      <c r="E22" s="390" t="s">
        <v>85</v>
      </c>
      <c r="F22" s="8">
        <v>1</v>
      </c>
      <c r="G22" s="9" t="s">
        <v>46</v>
      </c>
      <c r="H22" s="383" t="s">
        <v>86</v>
      </c>
      <c r="I22" s="373">
        <v>1002.5</v>
      </c>
      <c r="J22" s="375">
        <v>1152.8</v>
      </c>
      <c r="K22" s="375">
        <v>1036.78622</v>
      </c>
      <c r="L22" s="373">
        <v>41509</v>
      </c>
      <c r="M22" s="373">
        <v>41544</v>
      </c>
      <c r="N22" s="373">
        <v>41555</v>
      </c>
      <c r="O22" s="373"/>
      <c r="P22" s="373"/>
      <c r="Q22" s="373" t="s">
        <v>87</v>
      </c>
      <c r="R22" s="375">
        <v>97924458</v>
      </c>
      <c r="S22" s="375">
        <v>3452000</v>
      </c>
      <c r="T22" s="373"/>
      <c r="U22" s="373"/>
      <c r="V22" s="383" t="s">
        <v>88</v>
      </c>
      <c r="W22" s="373">
        <v>41654</v>
      </c>
      <c r="X22" s="383" t="s">
        <v>89</v>
      </c>
      <c r="Y22" s="10"/>
      <c r="Z22" s="10"/>
      <c r="AA22" s="11"/>
      <c r="AB22" s="137"/>
      <c r="AC22" s="123"/>
      <c r="AD22" s="123"/>
      <c r="AE22" s="123"/>
      <c r="AF22" s="123"/>
      <c r="AG22" s="123"/>
      <c r="AH22" s="123"/>
      <c r="AI22" s="138" t="s">
        <v>82</v>
      </c>
      <c r="AJ22" s="138" t="s">
        <v>82</v>
      </c>
      <c r="AK22" s="123"/>
      <c r="AL22" s="123">
        <v>1</v>
      </c>
      <c r="AM22" s="178" t="s">
        <v>371</v>
      </c>
      <c r="AN22" s="148" t="s">
        <v>50</v>
      </c>
      <c r="AO22" s="151" t="s">
        <v>74</v>
      </c>
      <c r="AP22" s="371">
        <v>979.24</v>
      </c>
      <c r="AQ22" s="369">
        <v>688.69</v>
      </c>
      <c r="AR22" s="371">
        <f>ROUND(AQ22/AP22*100,2)</f>
        <v>70.33</v>
      </c>
    </row>
    <row r="23" spans="1:44" ht="24.95" customHeight="1">
      <c r="A23" s="7">
        <v>18</v>
      </c>
      <c r="B23" s="301"/>
      <c r="C23" s="301"/>
      <c r="D23" s="378"/>
      <c r="E23" s="381"/>
      <c r="F23" s="8">
        <v>2</v>
      </c>
      <c r="G23" s="9" t="s">
        <v>52</v>
      </c>
      <c r="H23" s="384"/>
      <c r="I23" s="374"/>
      <c r="J23" s="376"/>
      <c r="K23" s="376"/>
      <c r="L23" s="374"/>
      <c r="M23" s="374"/>
      <c r="N23" s="374"/>
      <c r="O23" s="374"/>
      <c r="P23" s="374"/>
      <c r="Q23" s="374"/>
      <c r="R23" s="376"/>
      <c r="S23" s="376"/>
      <c r="T23" s="374"/>
      <c r="U23" s="374"/>
      <c r="V23" s="384"/>
      <c r="W23" s="374"/>
      <c r="X23" s="384"/>
      <c r="Y23" s="10"/>
      <c r="Z23" s="10"/>
      <c r="AA23" s="11"/>
      <c r="AB23" s="137"/>
      <c r="AC23" s="123"/>
      <c r="AD23" s="123"/>
      <c r="AE23" s="123"/>
      <c r="AF23" s="123"/>
      <c r="AG23" s="123"/>
      <c r="AH23" s="123"/>
      <c r="AI23" s="115"/>
      <c r="AJ23" s="123"/>
      <c r="AK23" s="123"/>
      <c r="AL23" s="123">
        <v>1</v>
      </c>
      <c r="AM23" s="178" t="s">
        <v>371</v>
      </c>
      <c r="AN23" s="148" t="s">
        <v>50</v>
      </c>
      <c r="AO23" s="151" t="s">
        <v>74</v>
      </c>
      <c r="AP23" s="372"/>
      <c r="AQ23" s="370"/>
      <c r="AR23" s="372"/>
    </row>
    <row r="24" spans="1:44" ht="24.95" customHeight="1">
      <c r="A24" s="7">
        <v>19</v>
      </c>
      <c r="B24" s="302"/>
      <c r="C24" s="302"/>
      <c r="D24" s="379"/>
      <c r="E24" s="382"/>
      <c r="F24" s="8">
        <v>3</v>
      </c>
      <c r="G24" s="9" t="s">
        <v>53</v>
      </c>
      <c r="H24" s="385"/>
      <c r="I24" s="391"/>
      <c r="J24" s="399"/>
      <c r="K24" s="399"/>
      <c r="L24" s="391"/>
      <c r="M24" s="391"/>
      <c r="N24" s="391"/>
      <c r="O24" s="391"/>
      <c r="P24" s="391"/>
      <c r="Q24" s="391"/>
      <c r="R24" s="399"/>
      <c r="S24" s="399"/>
      <c r="T24" s="391"/>
      <c r="U24" s="391"/>
      <c r="V24" s="385"/>
      <c r="W24" s="391"/>
      <c r="X24" s="385"/>
      <c r="Y24" s="10"/>
      <c r="Z24" s="10"/>
      <c r="AA24" s="11"/>
      <c r="AB24" s="137"/>
      <c r="AC24" s="123"/>
      <c r="AD24" s="123"/>
      <c r="AE24" s="123"/>
      <c r="AF24" s="123"/>
      <c r="AG24" s="123"/>
      <c r="AH24" s="123"/>
      <c r="AI24" s="115"/>
      <c r="AJ24" s="123"/>
      <c r="AK24" s="123"/>
      <c r="AL24" s="123">
        <v>1</v>
      </c>
      <c r="AM24" s="178" t="s">
        <v>371</v>
      </c>
      <c r="AN24" s="148" t="s">
        <v>50</v>
      </c>
      <c r="AO24" s="151" t="s">
        <v>74</v>
      </c>
      <c r="AP24" s="397"/>
      <c r="AQ24" s="398"/>
      <c r="AR24" s="397"/>
    </row>
    <row r="25" spans="1:44" ht="24.95" customHeight="1">
      <c r="A25" s="7">
        <v>20</v>
      </c>
      <c r="B25" s="300">
        <v>7</v>
      </c>
      <c r="C25" s="300" t="s">
        <v>90</v>
      </c>
      <c r="D25" s="377" t="s">
        <v>91</v>
      </c>
      <c r="E25" s="390" t="s">
        <v>92</v>
      </c>
      <c r="F25" s="8">
        <v>1</v>
      </c>
      <c r="G25" s="9" t="s">
        <v>46</v>
      </c>
      <c r="H25" s="373" t="s">
        <v>93</v>
      </c>
      <c r="I25" s="373">
        <v>1002.5</v>
      </c>
      <c r="J25" s="375">
        <v>1113.8900000000001</v>
      </c>
      <c r="K25" s="375">
        <v>1002.03376</v>
      </c>
      <c r="L25" s="373">
        <v>41449</v>
      </c>
      <c r="M25" s="373">
        <v>41480</v>
      </c>
      <c r="N25" s="373">
        <v>41491</v>
      </c>
      <c r="O25" s="373"/>
      <c r="P25" s="373"/>
      <c r="Q25" s="373" t="s">
        <v>87</v>
      </c>
      <c r="R25" s="375"/>
      <c r="S25" s="375"/>
      <c r="T25" s="373"/>
      <c r="U25" s="373"/>
      <c r="V25" s="373"/>
      <c r="W25" s="373"/>
      <c r="X25" s="383" t="s">
        <v>94</v>
      </c>
      <c r="Y25" s="10"/>
      <c r="Z25" s="10"/>
      <c r="AA25" s="1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>
        <v>1</v>
      </c>
      <c r="AL25" s="105"/>
      <c r="AM25" s="82"/>
      <c r="AN25" s="148" t="s">
        <v>50</v>
      </c>
      <c r="AO25" s="151" t="s">
        <v>95</v>
      </c>
      <c r="AP25" s="371">
        <v>1011.05207</v>
      </c>
      <c r="AQ25" s="369">
        <v>161.79</v>
      </c>
      <c r="AR25" s="371">
        <f t="shared" si="0"/>
        <v>16</v>
      </c>
    </row>
    <row r="26" spans="1:44" ht="24.95" customHeight="1">
      <c r="A26" s="7">
        <v>21</v>
      </c>
      <c r="B26" s="301"/>
      <c r="C26" s="301"/>
      <c r="D26" s="378"/>
      <c r="E26" s="381"/>
      <c r="F26" s="8">
        <v>2</v>
      </c>
      <c r="G26" s="9" t="s">
        <v>52</v>
      </c>
      <c r="H26" s="374"/>
      <c r="I26" s="374"/>
      <c r="J26" s="376"/>
      <c r="K26" s="376"/>
      <c r="L26" s="374"/>
      <c r="M26" s="374"/>
      <c r="N26" s="374"/>
      <c r="O26" s="374"/>
      <c r="P26" s="374"/>
      <c r="Q26" s="374"/>
      <c r="R26" s="376"/>
      <c r="S26" s="376"/>
      <c r="T26" s="374"/>
      <c r="U26" s="374"/>
      <c r="V26" s="374"/>
      <c r="W26" s="374"/>
      <c r="X26" s="384"/>
      <c r="Y26" s="10"/>
      <c r="Z26" s="10"/>
      <c r="AA26" s="11"/>
      <c r="AB26" s="101"/>
      <c r="AC26" s="101"/>
      <c r="AD26" s="101"/>
      <c r="AE26" s="101"/>
      <c r="AF26" s="101"/>
      <c r="AG26" s="101"/>
      <c r="AH26" s="101">
        <v>1</v>
      </c>
      <c r="AI26" s="107"/>
      <c r="AJ26" s="105"/>
      <c r="AK26" s="105"/>
      <c r="AL26" s="105"/>
      <c r="AM26" s="83"/>
      <c r="AN26" s="148" t="s">
        <v>50</v>
      </c>
      <c r="AO26" s="151" t="s">
        <v>95</v>
      </c>
      <c r="AP26" s="372"/>
      <c r="AQ26" s="370"/>
      <c r="AR26" s="372"/>
    </row>
    <row r="27" spans="1:44" ht="24.95" customHeight="1">
      <c r="A27" s="7">
        <v>22</v>
      </c>
      <c r="B27" s="302"/>
      <c r="C27" s="302"/>
      <c r="D27" s="379"/>
      <c r="E27" s="382"/>
      <c r="F27" s="8">
        <v>3</v>
      </c>
      <c r="G27" s="9" t="s">
        <v>53</v>
      </c>
      <c r="H27" s="391"/>
      <c r="I27" s="391"/>
      <c r="J27" s="399"/>
      <c r="K27" s="399"/>
      <c r="L27" s="391"/>
      <c r="M27" s="391"/>
      <c r="N27" s="391"/>
      <c r="O27" s="391"/>
      <c r="P27" s="391"/>
      <c r="Q27" s="391"/>
      <c r="R27" s="399"/>
      <c r="S27" s="399"/>
      <c r="T27" s="391"/>
      <c r="U27" s="391"/>
      <c r="V27" s="391"/>
      <c r="W27" s="391"/>
      <c r="X27" s="385"/>
      <c r="Y27" s="10"/>
      <c r="Z27" s="10"/>
      <c r="AA27" s="11"/>
      <c r="AB27" s="101"/>
      <c r="AC27" s="101"/>
      <c r="AD27" s="101"/>
      <c r="AE27" s="101"/>
      <c r="AF27" s="101"/>
      <c r="AG27" s="101"/>
      <c r="AH27" s="101">
        <v>1</v>
      </c>
      <c r="AI27" s="107"/>
      <c r="AJ27" s="105"/>
      <c r="AK27" s="105"/>
      <c r="AL27" s="105"/>
      <c r="AM27" s="83"/>
      <c r="AN27" s="148" t="s">
        <v>50</v>
      </c>
      <c r="AO27" s="151" t="s">
        <v>95</v>
      </c>
      <c r="AP27" s="397"/>
      <c r="AQ27" s="398"/>
      <c r="AR27" s="397"/>
    </row>
    <row r="28" spans="1:44" ht="24.95" customHeight="1">
      <c r="A28" s="7">
        <v>23</v>
      </c>
      <c r="B28" s="300">
        <v>8</v>
      </c>
      <c r="C28" s="300" t="s">
        <v>96</v>
      </c>
      <c r="D28" s="377" t="s">
        <v>97</v>
      </c>
      <c r="E28" s="390" t="s">
        <v>98</v>
      </c>
      <c r="F28" s="8">
        <v>1</v>
      </c>
      <c r="G28" s="9" t="s">
        <v>46</v>
      </c>
      <c r="H28" s="383" t="s">
        <v>400</v>
      </c>
      <c r="I28" s="373">
        <v>1002.5</v>
      </c>
      <c r="J28" s="375">
        <v>1136.02</v>
      </c>
      <c r="K28" s="375">
        <v>1021.94485</v>
      </c>
      <c r="L28" s="373">
        <v>41449</v>
      </c>
      <c r="M28" s="373">
        <v>41480</v>
      </c>
      <c r="N28" s="373">
        <v>41491</v>
      </c>
      <c r="O28" s="373"/>
      <c r="P28" s="373"/>
      <c r="Q28" s="383" t="s">
        <v>100</v>
      </c>
      <c r="R28" s="375">
        <v>103676105</v>
      </c>
      <c r="S28" s="375">
        <v>2074000</v>
      </c>
      <c r="T28" s="19"/>
      <c r="U28" s="19"/>
      <c r="V28" s="10" t="s">
        <v>101</v>
      </c>
      <c r="W28" s="383">
        <v>41683</v>
      </c>
      <c r="X28" s="383" t="s">
        <v>102</v>
      </c>
      <c r="Y28" s="10"/>
      <c r="Z28" s="10"/>
      <c r="AA28" s="11"/>
      <c r="AB28" s="101"/>
      <c r="AC28" s="101"/>
      <c r="AD28" s="101"/>
      <c r="AE28" s="101"/>
      <c r="AF28" s="101"/>
      <c r="AG28" s="101"/>
      <c r="AH28" s="101"/>
      <c r="AI28" s="108"/>
      <c r="AJ28" s="101"/>
      <c r="AK28" s="101"/>
      <c r="AL28" s="101">
        <v>1</v>
      </c>
      <c r="AM28" s="83"/>
      <c r="AN28" s="148" t="s">
        <v>50</v>
      </c>
      <c r="AO28" s="151" t="s">
        <v>103</v>
      </c>
      <c r="AP28" s="371">
        <v>1036.76</v>
      </c>
      <c r="AQ28" s="369">
        <v>866.62</v>
      </c>
      <c r="AR28" s="371">
        <f t="shared" si="0"/>
        <v>83.59</v>
      </c>
    </row>
    <row r="29" spans="1:44" ht="24.95" customHeight="1">
      <c r="A29" s="7">
        <v>24</v>
      </c>
      <c r="B29" s="301"/>
      <c r="C29" s="301"/>
      <c r="D29" s="378"/>
      <c r="E29" s="381"/>
      <c r="F29" s="8">
        <v>2</v>
      </c>
      <c r="G29" s="9" t="s">
        <v>52</v>
      </c>
      <c r="H29" s="384"/>
      <c r="I29" s="374"/>
      <c r="J29" s="376"/>
      <c r="K29" s="376"/>
      <c r="L29" s="374"/>
      <c r="M29" s="374"/>
      <c r="N29" s="374"/>
      <c r="O29" s="374"/>
      <c r="P29" s="374"/>
      <c r="Q29" s="384"/>
      <c r="R29" s="376"/>
      <c r="S29" s="376"/>
      <c r="T29" s="20"/>
      <c r="U29" s="20"/>
      <c r="V29" s="12"/>
      <c r="W29" s="384"/>
      <c r="X29" s="384"/>
      <c r="Y29" s="10"/>
      <c r="Z29" s="10"/>
      <c r="AA29" s="11"/>
      <c r="AB29" s="101"/>
      <c r="AC29" s="101"/>
      <c r="AD29" s="101"/>
      <c r="AE29" s="101"/>
      <c r="AF29" s="101"/>
      <c r="AG29" s="101"/>
      <c r="AH29" s="101"/>
      <c r="AI29" s="108"/>
      <c r="AJ29" s="101"/>
      <c r="AK29" s="101"/>
      <c r="AL29" s="101">
        <v>1</v>
      </c>
      <c r="AM29" s="83"/>
      <c r="AN29" s="148" t="s">
        <v>50</v>
      </c>
      <c r="AO29" s="151" t="s">
        <v>103</v>
      </c>
      <c r="AP29" s="372"/>
      <c r="AQ29" s="370"/>
      <c r="AR29" s="372"/>
    </row>
    <row r="30" spans="1:44" ht="24.95" customHeight="1">
      <c r="A30" s="7">
        <v>25</v>
      </c>
      <c r="B30" s="302"/>
      <c r="C30" s="302"/>
      <c r="D30" s="379"/>
      <c r="E30" s="382"/>
      <c r="F30" s="8">
        <v>3</v>
      </c>
      <c r="G30" s="9" t="s">
        <v>53</v>
      </c>
      <c r="H30" s="385"/>
      <c r="I30" s="391"/>
      <c r="J30" s="399"/>
      <c r="K30" s="399"/>
      <c r="L30" s="391"/>
      <c r="M30" s="391"/>
      <c r="N30" s="391"/>
      <c r="O30" s="391"/>
      <c r="P30" s="391"/>
      <c r="Q30" s="385"/>
      <c r="R30" s="399"/>
      <c r="S30" s="399"/>
      <c r="T30" s="20"/>
      <c r="U30" s="20"/>
      <c r="V30" s="12"/>
      <c r="W30" s="385"/>
      <c r="X30" s="385"/>
      <c r="Y30" s="10"/>
      <c r="Z30" s="10"/>
      <c r="AA30" s="11"/>
      <c r="AB30" s="101"/>
      <c r="AC30" s="101"/>
      <c r="AD30" s="101"/>
      <c r="AE30" s="101"/>
      <c r="AF30" s="101"/>
      <c r="AG30" s="101"/>
      <c r="AH30" s="101"/>
      <c r="AI30" s="108"/>
      <c r="AJ30" s="101"/>
      <c r="AK30" s="101"/>
      <c r="AL30" s="101">
        <v>1</v>
      </c>
      <c r="AM30" s="83"/>
      <c r="AN30" s="148" t="s">
        <v>50</v>
      </c>
      <c r="AO30" s="151" t="s">
        <v>103</v>
      </c>
      <c r="AP30" s="397"/>
      <c r="AQ30" s="398"/>
      <c r="AR30" s="397"/>
    </row>
    <row r="31" spans="1:44" ht="24.95" customHeight="1">
      <c r="A31" s="7">
        <v>26</v>
      </c>
      <c r="B31" s="300">
        <v>9</v>
      </c>
      <c r="C31" s="300" t="s">
        <v>104</v>
      </c>
      <c r="D31" s="377" t="s">
        <v>95</v>
      </c>
      <c r="E31" s="390" t="s">
        <v>105</v>
      </c>
      <c r="F31" s="8">
        <v>1</v>
      </c>
      <c r="G31" s="9" t="s">
        <v>46</v>
      </c>
      <c r="H31" s="383" t="s">
        <v>99</v>
      </c>
      <c r="I31" s="373">
        <v>1002.5</v>
      </c>
      <c r="J31" s="375">
        <v>1081.05</v>
      </c>
      <c r="K31" s="375">
        <v>972.48218999999995</v>
      </c>
      <c r="L31" s="373">
        <v>41449</v>
      </c>
      <c r="M31" s="373">
        <v>41480</v>
      </c>
      <c r="N31" s="373">
        <v>41491</v>
      </c>
      <c r="O31" s="373"/>
      <c r="P31" s="373"/>
      <c r="Q31" s="383" t="s">
        <v>100</v>
      </c>
      <c r="R31" s="375">
        <v>94194625</v>
      </c>
      <c r="S31" s="375">
        <v>2624000</v>
      </c>
      <c r="T31" s="373"/>
      <c r="U31" s="373"/>
      <c r="V31" s="383" t="s">
        <v>101</v>
      </c>
      <c r="W31" s="383">
        <v>41684</v>
      </c>
      <c r="X31" s="383" t="s">
        <v>102</v>
      </c>
      <c r="Y31" s="10"/>
      <c r="Z31" s="10"/>
      <c r="AA31" s="11"/>
      <c r="AB31" s="101"/>
      <c r="AC31" s="101"/>
      <c r="AD31" s="101"/>
      <c r="AE31" s="101"/>
      <c r="AF31" s="101"/>
      <c r="AG31" s="101"/>
      <c r="AH31" s="101"/>
      <c r="AI31" s="108"/>
      <c r="AJ31" s="101"/>
      <c r="AK31" s="101"/>
      <c r="AL31" s="101">
        <v>1</v>
      </c>
      <c r="AM31" s="83" t="s">
        <v>371</v>
      </c>
      <c r="AN31" s="148" t="s">
        <v>50</v>
      </c>
      <c r="AO31" s="151" t="s">
        <v>95</v>
      </c>
      <c r="AP31" s="371">
        <v>941.94</v>
      </c>
      <c r="AQ31" s="369">
        <v>342.75</v>
      </c>
      <c r="AR31" s="371">
        <f t="shared" si="0"/>
        <v>36.39</v>
      </c>
    </row>
    <row r="32" spans="1:44" ht="24.95" customHeight="1">
      <c r="A32" s="7">
        <v>27</v>
      </c>
      <c r="B32" s="301"/>
      <c r="C32" s="301"/>
      <c r="D32" s="378"/>
      <c r="E32" s="381"/>
      <c r="F32" s="8">
        <v>2</v>
      </c>
      <c r="G32" s="9" t="s">
        <v>52</v>
      </c>
      <c r="H32" s="384"/>
      <c r="I32" s="374"/>
      <c r="J32" s="376"/>
      <c r="K32" s="376"/>
      <c r="L32" s="374"/>
      <c r="M32" s="374"/>
      <c r="N32" s="374"/>
      <c r="O32" s="374"/>
      <c r="P32" s="374"/>
      <c r="Q32" s="384"/>
      <c r="R32" s="376"/>
      <c r="S32" s="376"/>
      <c r="T32" s="374"/>
      <c r="U32" s="374"/>
      <c r="V32" s="384"/>
      <c r="W32" s="384"/>
      <c r="X32" s="384"/>
      <c r="Y32" s="10"/>
      <c r="Z32" s="10"/>
      <c r="AA32" s="11">
        <v>1</v>
      </c>
      <c r="AB32" s="105"/>
      <c r="AC32" s="105"/>
      <c r="AD32" s="105"/>
      <c r="AE32" s="105"/>
      <c r="AF32" s="105"/>
      <c r="AG32" s="105"/>
      <c r="AH32" s="105"/>
      <c r="AI32" s="107"/>
      <c r="AJ32" s="105"/>
      <c r="AK32" s="105"/>
      <c r="AL32" s="105"/>
      <c r="AM32" s="82" t="s">
        <v>106</v>
      </c>
      <c r="AN32" s="148" t="s">
        <v>50</v>
      </c>
      <c r="AO32" s="151" t="s">
        <v>95</v>
      </c>
      <c r="AP32" s="372"/>
      <c r="AQ32" s="370"/>
      <c r="AR32" s="372"/>
    </row>
    <row r="33" spans="1:44" ht="24.95" customHeight="1">
      <c r="A33" s="7">
        <v>28</v>
      </c>
      <c r="B33" s="302"/>
      <c r="C33" s="302"/>
      <c r="D33" s="379"/>
      <c r="E33" s="382"/>
      <c r="F33" s="8">
        <v>3</v>
      </c>
      <c r="G33" s="9" t="s">
        <v>53</v>
      </c>
      <c r="H33" s="385"/>
      <c r="I33" s="391"/>
      <c r="J33" s="399"/>
      <c r="K33" s="399"/>
      <c r="L33" s="391"/>
      <c r="M33" s="391"/>
      <c r="N33" s="391"/>
      <c r="O33" s="391"/>
      <c r="P33" s="391"/>
      <c r="Q33" s="385"/>
      <c r="R33" s="399"/>
      <c r="S33" s="399"/>
      <c r="T33" s="391"/>
      <c r="U33" s="391"/>
      <c r="V33" s="385"/>
      <c r="W33" s="385"/>
      <c r="X33" s="385"/>
      <c r="Y33" s="10"/>
      <c r="Z33" s="10"/>
      <c r="AA33" s="11"/>
      <c r="AB33" s="101"/>
      <c r="AC33" s="101"/>
      <c r="AD33" s="101"/>
      <c r="AE33" s="101"/>
      <c r="AF33" s="101"/>
      <c r="AG33" s="101"/>
      <c r="AH33" s="101"/>
      <c r="AI33" s="108"/>
      <c r="AJ33" s="101"/>
      <c r="AK33" s="101"/>
      <c r="AL33" s="101">
        <v>1</v>
      </c>
      <c r="AM33" s="83" t="s">
        <v>371</v>
      </c>
      <c r="AN33" s="148" t="s">
        <v>50</v>
      </c>
      <c r="AO33" s="151" t="s">
        <v>95</v>
      </c>
      <c r="AP33" s="397"/>
      <c r="AQ33" s="398"/>
      <c r="AR33" s="397"/>
    </row>
    <row r="34" spans="1:44" ht="24.95" customHeight="1">
      <c r="A34" s="7">
        <v>29</v>
      </c>
      <c r="B34" s="300">
        <v>10</v>
      </c>
      <c r="C34" s="300" t="s">
        <v>107</v>
      </c>
      <c r="D34" s="377" t="s">
        <v>108</v>
      </c>
      <c r="E34" s="390" t="s">
        <v>109</v>
      </c>
      <c r="F34" s="8">
        <v>1</v>
      </c>
      <c r="G34" s="9" t="s">
        <v>46</v>
      </c>
      <c r="H34" s="383" t="s">
        <v>110</v>
      </c>
      <c r="I34" s="373">
        <v>1002.5</v>
      </c>
      <c r="J34" s="375">
        <v>1113.69</v>
      </c>
      <c r="K34" s="375">
        <v>1001.8586</v>
      </c>
      <c r="L34" s="373">
        <v>41449</v>
      </c>
      <c r="M34" s="373">
        <v>41480</v>
      </c>
      <c r="N34" s="373">
        <v>41491</v>
      </c>
      <c r="O34" s="373"/>
      <c r="P34" s="373"/>
      <c r="Q34" s="373" t="s">
        <v>87</v>
      </c>
      <c r="R34" s="375">
        <v>98081956</v>
      </c>
      <c r="S34" s="375">
        <v>2477000</v>
      </c>
      <c r="T34" s="373"/>
      <c r="U34" s="373"/>
      <c r="V34" s="383" t="s">
        <v>111</v>
      </c>
      <c r="W34" s="373">
        <v>41631</v>
      </c>
      <c r="X34" s="383" t="s">
        <v>112</v>
      </c>
      <c r="Y34" s="10"/>
      <c r="Z34" s="10"/>
      <c r="AA34" s="11">
        <v>1</v>
      </c>
      <c r="AB34" s="105"/>
      <c r="AC34" s="105"/>
      <c r="AD34" s="105"/>
      <c r="AE34" s="105"/>
      <c r="AF34" s="105"/>
      <c r="AG34" s="105"/>
      <c r="AH34" s="105"/>
      <c r="AI34" s="107"/>
      <c r="AJ34" s="105"/>
      <c r="AK34" s="105"/>
      <c r="AL34" s="105"/>
      <c r="AM34" s="82" t="s">
        <v>367</v>
      </c>
      <c r="AN34" s="148" t="s">
        <v>50</v>
      </c>
      <c r="AO34" s="151" t="s">
        <v>103</v>
      </c>
      <c r="AP34" s="371">
        <v>980.81</v>
      </c>
      <c r="AQ34" s="369">
        <v>202.9</v>
      </c>
      <c r="AR34" s="371">
        <f t="shared" si="0"/>
        <v>20.69</v>
      </c>
    </row>
    <row r="35" spans="1:44" ht="24.95" customHeight="1">
      <c r="A35" s="7">
        <v>30</v>
      </c>
      <c r="B35" s="301"/>
      <c r="C35" s="301"/>
      <c r="D35" s="378"/>
      <c r="E35" s="381"/>
      <c r="F35" s="8">
        <v>2</v>
      </c>
      <c r="G35" s="9" t="s">
        <v>52</v>
      </c>
      <c r="H35" s="384"/>
      <c r="I35" s="374"/>
      <c r="J35" s="376"/>
      <c r="K35" s="376"/>
      <c r="L35" s="374"/>
      <c r="M35" s="374"/>
      <c r="N35" s="374"/>
      <c r="O35" s="374"/>
      <c r="P35" s="374"/>
      <c r="Q35" s="374"/>
      <c r="R35" s="376"/>
      <c r="S35" s="376"/>
      <c r="T35" s="374"/>
      <c r="U35" s="374"/>
      <c r="V35" s="384"/>
      <c r="W35" s="374"/>
      <c r="X35" s="384"/>
      <c r="Y35" s="10"/>
      <c r="Z35" s="10"/>
      <c r="AA35" s="11"/>
      <c r="AB35" s="101"/>
      <c r="AC35" s="101"/>
      <c r="AD35" s="101"/>
      <c r="AE35" s="101"/>
      <c r="AF35" s="101"/>
      <c r="AG35" s="101"/>
      <c r="AH35" s="101">
        <v>1</v>
      </c>
      <c r="AI35" s="107"/>
      <c r="AJ35" s="105"/>
      <c r="AK35" s="105"/>
      <c r="AL35" s="105"/>
      <c r="AM35" s="82"/>
      <c r="AN35" s="148" t="s">
        <v>50</v>
      </c>
      <c r="AO35" s="151" t="s">
        <v>103</v>
      </c>
      <c r="AP35" s="372"/>
      <c r="AQ35" s="370"/>
      <c r="AR35" s="372"/>
    </row>
    <row r="36" spans="1:44" ht="24.95" customHeight="1">
      <c r="A36" s="7">
        <v>31</v>
      </c>
      <c r="B36" s="302"/>
      <c r="C36" s="302"/>
      <c r="D36" s="379"/>
      <c r="E36" s="382"/>
      <c r="F36" s="8">
        <v>3</v>
      </c>
      <c r="G36" s="9" t="s">
        <v>53</v>
      </c>
      <c r="H36" s="385"/>
      <c r="I36" s="391"/>
      <c r="J36" s="399"/>
      <c r="K36" s="399"/>
      <c r="L36" s="391"/>
      <c r="M36" s="391"/>
      <c r="N36" s="391"/>
      <c r="O36" s="391"/>
      <c r="P36" s="391"/>
      <c r="Q36" s="391"/>
      <c r="R36" s="399"/>
      <c r="S36" s="399"/>
      <c r="T36" s="391"/>
      <c r="U36" s="391"/>
      <c r="V36" s="385"/>
      <c r="W36" s="391"/>
      <c r="X36" s="385"/>
      <c r="Y36" s="10"/>
      <c r="Z36" s="10"/>
      <c r="AA36" s="11"/>
      <c r="AB36" s="101"/>
      <c r="AC36" s="101"/>
      <c r="AD36" s="101"/>
      <c r="AE36" s="101"/>
      <c r="AF36" s="101"/>
      <c r="AG36" s="101"/>
      <c r="AH36" s="101"/>
      <c r="AI36" s="108"/>
      <c r="AJ36" s="101"/>
      <c r="AK36" s="101">
        <v>1</v>
      </c>
      <c r="AL36" s="105"/>
      <c r="AM36" s="82"/>
      <c r="AN36" s="148" t="s">
        <v>50</v>
      </c>
      <c r="AO36" s="151" t="s">
        <v>103</v>
      </c>
      <c r="AP36" s="397"/>
      <c r="AQ36" s="398"/>
      <c r="AR36" s="397"/>
    </row>
    <row r="37" spans="1:44" ht="24.95" customHeight="1">
      <c r="A37" s="7">
        <v>32</v>
      </c>
      <c r="B37" s="300">
        <v>11</v>
      </c>
      <c r="C37" s="300" t="s">
        <v>114</v>
      </c>
      <c r="D37" s="377" t="s">
        <v>115</v>
      </c>
      <c r="E37" s="390" t="s">
        <v>116</v>
      </c>
      <c r="F37" s="8">
        <v>1</v>
      </c>
      <c r="G37" s="9" t="s">
        <v>46</v>
      </c>
      <c r="H37" s="383" t="s">
        <v>110</v>
      </c>
      <c r="I37" s="373">
        <v>1002.5</v>
      </c>
      <c r="J37" s="375">
        <v>1115.31</v>
      </c>
      <c r="K37" s="375">
        <v>1003.31429</v>
      </c>
      <c r="L37" s="373">
        <v>41449</v>
      </c>
      <c r="M37" s="373">
        <v>41480</v>
      </c>
      <c r="N37" s="373">
        <v>41491</v>
      </c>
      <c r="O37" s="373"/>
      <c r="P37" s="373"/>
      <c r="Q37" s="383" t="s">
        <v>100</v>
      </c>
      <c r="R37" s="375">
        <v>101786235</v>
      </c>
      <c r="S37" s="375">
        <v>2036000</v>
      </c>
      <c r="T37" s="373"/>
      <c r="U37" s="373"/>
      <c r="V37" s="383" t="s">
        <v>117</v>
      </c>
      <c r="W37" s="373">
        <v>41631</v>
      </c>
      <c r="X37" s="383" t="s">
        <v>118</v>
      </c>
      <c r="Y37" s="10"/>
      <c r="Z37" s="10"/>
      <c r="AA37" s="11"/>
      <c r="AB37" s="109"/>
      <c r="AC37" s="109"/>
      <c r="AD37" s="109"/>
      <c r="AE37" s="109"/>
      <c r="AF37" s="110"/>
      <c r="AG37" s="110"/>
      <c r="AH37" s="110">
        <v>1</v>
      </c>
      <c r="AI37" s="107"/>
      <c r="AJ37" s="111"/>
      <c r="AK37" s="111"/>
      <c r="AL37" s="111"/>
      <c r="AM37" s="84"/>
      <c r="AN37" s="148" t="s">
        <v>50</v>
      </c>
      <c r="AO37" s="151" t="s">
        <v>120</v>
      </c>
      <c r="AP37" s="371">
        <v>1017.86</v>
      </c>
      <c r="AQ37" s="369">
        <v>373.89</v>
      </c>
      <c r="AR37" s="371">
        <f t="shared" si="0"/>
        <v>36.729999999999997</v>
      </c>
    </row>
    <row r="38" spans="1:44" ht="24.95" customHeight="1">
      <c r="A38" s="7">
        <v>33</v>
      </c>
      <c r="B38" s="301"/>
      <c r="C38" s="301"/>
      <c r="D38" s="378"/>
      <c r="E38" s="381"/>
      <c r="F38" s="8">
        <v>2</v>
      </c>
      <c r="G38" s="9" t="s">
        <v>52</v>
      </c>
      <c r="H38" s="384"/>
      <c r="I38" s="374"/>
      <c r="J38" s="376"/>
      <c r="K38" s="376"/>
      <c r="L38" s="374"/>
      <c r="M38" s="374"/>
      <c r="N38" s="374"/>
      <c r="O38" s="374"/>
      <c r="P38" s="374"/>
      <c r="Q38" s="384"/>
      <c r="R38" s="376"/>
      <c r="S38" s="376"/>
      <c r="T38" s="374"/>
      <c r="U38" s="374"/>
      <c r="V38" s="384"/>
      <c r="W38" s="374"/>
      <c r="X38" s="384"/>
      <c r="Y38" s="10"/>
      <c r="Z38" s="10"/>
      <c r="AA38" s="11"/>
      <c r="AB38" s="109"/>
      <c r="AC38" s="109"/>
      <c r="AD38" s="109"/>
      <c r="AE38" s="109"/>
      <c r="AF38" s="109"/>
      <c r="AG38" s="109"/>
      <c r="AH38" s="109"/>
      <c r="AI38" s="112"/>
      <c r="AJ38" s="109">
        <v>1</v>
      </c>
      <c r="AK38" s="111"/>
      <c r="AL38" s="111"/>
      <c r="AM38" s="84"/>
      <c r="AN38" s="148" t="s">
        <v>50</v>
      </c>
      <c r="AO38" s="151" t="s">
        <v>120</v>
      </c>
      <c r="AP38" s="372"/>
      <c r="AQ38" s="370"/>
      <c r="AR38" s="372"/>
    </row>
    <row r="39" spans="1:44" ht="24.95" customHeight="1">
      <c r="A39" s="7">
        <v>34</v>
      </c>
      <c r="B39" s="302"/>
      <c r="C39" s="302"/>
      <c r="D39" s="379"/>
      <c r="E39" s="382"/>
      <c r="F39" s="8">
        <v>3</v>
      </c>
      <c r="G39" s="9" t="s">
        <v>53</v>
      </c>
      <c r="H39" s="385"/>
      <c r="I39" s="391"/>
      <c r="J39" s="399"/>
      <c r="K39" s="399"/>
      <c r="L39" s="391"/>
      <c r="M39" s="391"/>
      <c r="N39" s="391"/>
      <c r="O39" s="391"/>
      <c r="P39" s="391"/>
      <c r="Q39" s="385"/>
      <c r="R39" s="399"/>
      <c r="S39" s="399"/>
      <c r="T39" s="391"/>
      <c r="U39" s="391"/>
      <c r="V39" s="385"/>
      <c r="W39" s="391"/>
      <c r="X39" s="385"/>
      <c r="Y39" s="10"/>
      <c r="Z39" s="10"/>
      <c r="AA39" s="11"/>
      <c r="AB39" s="104">
        <v>1</v>
      </c>
      <c r="AC39" s="113"/>
      <c r="AD39" s="105"/>
      <c r="AE39" s="105"/>
      <c r="AF39" s="105"/>
      <c r="AG39" s="105"/>
      <c r="AH39" s="105"/>
      <c r="AI39" s="107"/>
      <c r="AJ39" s="105"/>
      <c r="AK39" s="105"/>
      <c r="AL39" s="105"/>
      <c r="AM39" s="84"/>
      <c r="AN39" s="148" t="s">
        <v>50</v>
      </c>
      <c r="AO39" s="149" t="s">
        <v>120</v>
      </c>
      <c r="AP39" s="397"/>
      <c r="AQ39" s="398"/>
      <c r="AR39" s="397"/>
    </row>
    <row r="40" spans="1:44" ht="24.95" customHeight="1">
      <c r="A40" s="7">
        <v>35</v>
      </c>
      <c r="B40" s="300">
        <v>12</v>
      </c>
      <c r="C40" s="300" t="s">
        <v>121</v>
      </c>
      <c r="D40" s="377" t="s">
        <v>122</v>
      </c>
      <c r="E40" s="390" t="s">
        <v>123</v>
      </c>
      <c r="F40" s="8">
        <v>1</v>
      </c>
      <c r="G40" s="9" t="s">
        <v>46</v>
      </c>
      <c r="H40" s="383" t="s">
        <v>124</v>
      </c>
      <c r="I40" s="373">
        <v>1002.5</v>
      </c>
      <c r="J40" s="375">
        <v>1094.93</v>
      </c>
      <c r="K40" s="375">
        <v>984.97464000000002</v>
      </c>
      <c r="L40" s="373">
        <v>41449</v>
      </c>
      <c r="M40" s="373">
        <v>41480</v>
      </c>
      <c r="N40" s="373">
        <v>41491</v>
      </c>
      <c r="O40" s="373">
        <v>41570</v>
      </c>
      <c r="P40" s="373"/>
      <c r="Q40" s="383" t="s">
        <v>125</v>
      </c>
      <c r="R40" s="375">
        <v>100467413</v>
      </c>
      <c r="S40" s="375">
        <v>2010000</v>
      </c>
      <c r="T40" s="373"/>
      <c r="U40" s="373"/>
      <c r="V40" s="383" t="s">
        <v>126</v>
      </c>
      <c r="W40" s="373">
        <v>41592</v>
      </c>
      <c r="X40" s="383" t="s">
        <v>127</v>
      </c>
      <c r="Y40" s="10"/>
      <c r="Z40" s="10"/>
      <c r="AA40" s="11"/>
      <c r="AB40" s="104"/>
      <c r="AC40" s="104"/>
      <c r="AD40" s="104"/>
      <c r="AE40" s="104"/>
      <c r="AF40" s="104"/>
      <c r="AG40" s="104"/>
      <c r="AH40" s="104"/>
      <c r="AI40" s="114" t="s">
        <v>82</v>
      </c>
      <c r="AJ40" s="114" t="s">
        <v>82</v>
      </c>
      <c r="AK40" s="101"/>
      <c r="AL40" s="101">
        <v>1</v>
      </c>
      <c r="AM40" s="178" t="s">
        <v>371</v>
      </c>
      <c r="AN40" s="148" t="s">
        <v>50</v>
      </c>
      <c r="AO40" s="149" t="s">
        <v>95</v>
      </c>
      <c r="AP40" s="371">
        <v>1004.67</v>
      </c>
      <c r="AQ40" s="369">
        <v>854.33</v>
      </c>
      <c r="AR40" s="371">
        <f t="shared" si="0"/>
        <v>85.04</v>
      </c>
    </row>
    <row r="41" spans="1:44" ht="24.95" customHeight="1">
      <c r="A41" s="7">
        <v>36</v>
      </c>
      <c r="B41" s="301"/>
      <c r="C41" s="301"/>
      <c r="D41" s="378"/>
      <c r="E41" s="381"/>
      <c r="F41" s="8">
        <v>2</v>
      </c>
      <c r="G41" s="9" t="s">
        <v>52</v>
      </c>
      <c r="H41" s="384"/>
      <c r="I41" s="374"/>
      <c r="J41" s="376"/>
      <c r="K41" s="376"/>
      <c r="L41" s="374"/>
      <c r="M41" s="374"/>
      <c r="N41" s="374"/>
      <c r="O41" s="374"/>
      <c r="P41" s="374"/>
      <c r="Q41" s="384"/>
      <c r="R41" s="376"/>
      <c r="S41" s="376"/>
      <c r="T41" s="374"/>
      <c r="U41" s="374"/>
      <c r="V41" s="384"/>
      <c r="W41" s="374"/>
      <c r="X41" s="384"/>
      <c r="Y41" s="10"/>
      <c r="Z41" s="10"/>
      <c r="AA41" s="11"/>
      <c r="AB41" s="104"/>
      <c r="AC41" s="104"/>
      <c r="AD41" s="104"/>
      <c r="AE41" s="104"/>
      <c r="AF41" s="104"/>
      <c r="AG41" s="104"/>
      <c r="AH41" s="104"/>
      <c r="AI41" s="115"/>
      <c r="AJ41" s="104"/>
      <c r="AK41" s="101"/>
      <c r="AL41" s="101">
        <v>1</v>
      </c>
      <c r="AM41" s="178" t="s">
        <v>371</v>
      </c>
      <c r="AN41" s="148" t="s">
        <v>50</v>
      </c>
      <c r="AO41" s="149" t="s">
        <v>95</v>
      </c>
      <c r="AP41" s="372"/>
      <c r="AQ41" s="370"/>
      <c r="AR41" s="372"/>
    </row>
    <row r="42" spans="1:44" ht="24.95" customHeight="1">
      <c r="A42" s="7">
        <v>37</v>
      </c>
      <c r="B42" s="302"/>
      <c r="C42" s="302"/>
      <c r="D42" s="379"/>
      <c r="E42" s="382"/>
      <c r="F42" s="8">
        <v>3</v>
      </c>
      <c r="G42" s="9" t="s">
        <v>53</v>
      </c>
      <c r="H42" s="385"/>
      <c r="I42" s="391"/>
      <c r="J42" s="399"/>
      <c r="K42" s="399"/>
      <c r="L42" s="391"/>
      <c r="M42" s="391"/>
      <c r="N42" s="391"/>
      <c r="O42" s="391"/>
      <c r="P42" s="391"/>
      <c r="Q42" s="385"/>
      <c r="R42" s="399"/>
      <c r="S42" s="399"/>
      <c r="T42" s="391"/>
      <c r="U42" s="391"/>
      <c r="V42" s="385"/>
      <c r="W42" s="391"/>
      <c r="X42" s="385"/>
      <c r="Y42" s="10"/>
      <c r="Z42" s="10"/>
      <c r="AA42" s="11"/>
      <c r="AB42" s="104"/>
      <c r="AC42" s="104"/>
      <c r="AD42" s="104"/>
      <c r="AE42" s="101"/>
      <c r="AF42" s="101"/>
      <c r="AG42" s="101"/>
      <c r="AH42" s="101"/>
      <c r="AI42" s="108"/>
      <c r="AJ42" s="104"/>
      <c r="AK42" s="101"/>
      <c r="AL42" s="101">
        <v>1</v>
      </c>
      <c r="AM42" s="178" t="s">
        <v>371</v>
      </c>
      <c r="AN42" s="148" t="s">
        <v>50</v>
      </c>
      <c r="AO42" s="149" t="s">
        <v>95</v>
      </c>
      <c r="AP42" s="397"/>
      <c r="AQ42" s="398"/>
      <c r="AR42" s="397"/>
    </row>
    <row r="43" spans="1:44" ht="24.95" customHeight="1">
      <c r="A43" s="7">
        <v>38</v>
      </c>
      <c r="B43" s="300">
        <v>13</v>
      </c>
      <c r="C43" s="300" t="s">
        <v>128</v>
      </c>
      <c r="D43" s="377" t="s">
        <v>129</v>
      </c>
      <c r="E43" s="390" t="s">
        <v>130</v>
      </c>
      <c r="F43" s="8">
        <v>1</v>
      </c>
      <c r="G43" s="9" t="s">
        <v>46</v>
      </c>
      <c r="H43" s="383" t="s">
        <v>131</v>
      </c>
      <c r="I43" s="373">
        <v>1002.5</v>
      </c>
      <c r="J43" s="375">
        <v>1168.1400000000001</v>
      </c>
      <c r="K43" s="375">
        <v>954.88818000000003</v>
      </c>
      <c r="L43" s="373">
        <v>41681</v>
      </c>
      <c r="M43" s="373">
        <v>41719</v>
      </c>
      <c r="N43" s="373">
        <v>41726</v>
      </c>
      <c r="O43" s="373">
        <v>41788</v>
      </c>
      <c r="P43" s="373"/>
      <c r="Q43" s="373"/>
      <c r="R43" s="375">
        <v>97877070</v>
      </c>
      <c r="S43" s="375">
        <v>2822000</v>
      </c>
      <c r="T43" s="373"/>
      <c r="U43" s="373"/>
      <c r="V43" s="373"/>
      <c r="W43" s="373"/>
      <c r="X43" s="383" t="s">
        <v>132</v>
      </c>
      <c r="Y43" s="10"/>
      <c r="Z43" s="10"/>
      <c r="AA43" s="16"/>
      <c r="AB43" s="104"/>
      <c r="AC43" s="104"/>
      <c r="AD43" s="104"/>
      <c r="AE43" s="104"/>
      <c r="AF43" s="104"/>
      <c r="AG43" s="104"/>
      <c r="AH43" s="104">
        <v>1</v>
      </c>
      <c r="AI43" s="107"/>
      <c r="AJ43" s="105"/>
      <c r="AK43" s="105"/>
      <c r="AL43" s="105"/>
      <c r="AM43" s="82"/>
      <c r="AN43" s="148" t="s">
        <v>50</v>
      </c>
      <c r="AO43" s="149" t="s">
        <v>133</v>
      </c>
      <c r="AP43" s="371"/>
      <c r="AQ43" s="369"/>
      <c r="AR43" s="371" t="e">
        <f t="shared" si="0"/>
        <v>#DIV/0!</v>
      </c>
    </row>
    <row r="44" spans="1:44" ht="24.95" customHeight="1">
      <c r="A44" s="7">
        <v>39</v>
      </c>
      <c r="B44" s="301"/>
      <c r="C44" s="301"/>
      <c r="D44" s="378"/>
      <c r="E44" s="381"/>
      <c r="F44" s="8">
        <v>2</v>
      </c>
      <c r="G44" s="9" t="s">
        <v>52</v>
      </c>
      <c r="H44" s="384"/>
      <c r="I44" s="374"/>
      <c r="J44" s="376"/>
      <c r="K44" s="376"/>
      <c r="L44" s="374"/>
      <c r="M44" s="374"/>
      <c r="N44" s="374"/>
      <c r="O44" s="374"/>
      <c r="P44" s="374"/>
      <c r="Q44" s="374"/>
      <c r="R44" s="376"/>
      <c r="S44" s="376"/>
      <c r="T44" s="374"/>
      <c r="U44" s="374"/>
      <c r="V44" s="374"/>
      <c r="W44" s="374"/>
      <c r="X44" s="384"/>
      <c r="Y44" s="10"/>
      <c r="Z44" s="10"/>
      <c r="AA44" s="16"/>
      <c r="AB44" s="104"/>
      <c r="AC44" s="104"/>
      <c r="AD44" s="104">
        <v>1</v>
      </c>
      <c r="AE44" s="105"/>
      <c r="AF44" s="105"/>
      <c r="AG44" s="105"/>
      <c r="AH44" s="105"/>
      <c r="AI44" s="107"/>
      <c r="AJ44" s="105"/>
      <c r="AK44" s="105"/>
      <c r="AL44" s="105"/>
      <c r="AM44" s="82"/>
      <c r="AN44" s="148" t="s">
        <v>50</v>
      </c>
      <c r="AO44" s="149" t="s">
        <v>133</v>
      </c>
      <c r="AP44" s="372"/>
      <c r="AQ44" s="370"/>
      <c r="AR44" s="372"/>
    </row>
    <row r="45" spans="1:44" ht="24.95" customHeight="1">
      <c r="A45" s="7">
        <v>40</v>
      </c>
      <c r="B45" s="301"/>
      <c r="C45" s="301"/>
      <c r="D45" s="378"/>
      <c r="E45" s="381"/>
      <c r="F45" s="8">
        <v>3</v>
      </c>
      <c r="G45" s="9" t="s">
        <v>53</v>
      </c>
      <c r="H45" s="384"/>
      <c r="I45" s="374"/>
      <c r="J45" s="376"/>
      <c r="K45" s="376"/>
      <c r="L45" s="374"/>
      <c r="M45" s="374"/>
      <c r="N45" s="374"/>
      <c r="O45" s="374"/>
      <c r="P45" s="374"/>
      <c r="Q45" s="374"/>
      <c r="R45" s="376"/>
      <c r="S45" s="376"/>
      <c r="T45" s="374"/>
      <c r="U45" s="374"/>
      <c r="V45" s="374"/>
      <c r="W45" s="374"/>
      <c r="X45" s="384"/>
      <c r="Y45" s="10"/>
      <c r="Z45" s="10"/>
      <c r="AA45" s="16"/>
      <c r="AB45" s="104"/>
      <c r="AC45" s="104"/>
      <c r="AD45" s="104"/>
      <c r="AE45" s="104"/>
      <c r="AF45" s="104"/>
      <c r="AG45" s="104"/>
      <c r="AH45" s="104"/>
      <c r="AI45" s="104"/>
      <c r="AJ45" s="104">
        <v>1</v>
      </c>
      <c r="AK45" s="105"/>
      <c r="AL45" s="105"/>
      <c r="AM45" s="82"/>
      <c r="AN45" s="148" t="s">
        <v>50</v>
      </c>
      <c r="AO45" s="149" t="s">
        <v>133</v>
      </c>
      <c r="AP45" s="372"/>
      <c r="AQ45" s="370"/>
      <c r="AR45" s="372"/>
    </row>
    <row r="46" spans="1:44" ht="24.95" customHeight="1">
      <c r="A46" s="7">
        <v>41</v>
      </c>
      <c r="B46" s="302"/>
      <c r="C46" s="302"/>
      <c r="D46" s="379"/>
      <c r="E46" s="382"/>
      <c r="F46" s="17">
        <v>4</v>
      </c>
      <c r="G46" s="18" t="s">
        <v>81</v>
      </c>
      <c r="H46" s="385"/>
      <c r="I46" s="391"/>
      <c r="J46" s="399"/>
      <c r="K46" s="399"/>
      <c r="L46" s="391"/>
      <c r="M46" s="391"/>
      <c r="N46" s="391"/>
      <c r="O46" s="391"/>
      <c r="P46" s="391"/>
      <c r="Q46" s="391"/>
      <c r="R46" s="399"/>
      <c r="S46" s="399"/>
      <c r="T46" s="391"/>
      <c r="U46" s="391"/>
      <c r="V46" s="391"/>
      <c r="W46" s="391"/>
      <c r="X46" s="385"/>
      <c r="Y46" s="10"/>
      <c r="Z46" s="10"/>
      <c r="AA46" s="16">
        <v>1</v>
      </c>
      <c r="AB46" s="105"/>
      <c r="AC46" s="105"/>
      <c r="AD46" s="105"/>
      <c r="AE46" s="105"/>
      <c r="AF46" s="105"/>
      <c r="AG46" s="106" t="s">
        <v>82</v>
      </c>
      <c r="AH46" s="106" t="s">
        <v>82</v>
      </c>
      <c r="AI46" s="106" t="s">
        <v>82</v>
      </c>
      <c r="AJ46" s="106" t="s">
        <v>82</v>
      </c>
      <c r="AK46" s="105"/>
      <c r="AL46" s="105"/>
      <c r="AM46" s="82" t="s">
        <v>113</v>
      </c>
      <c r="AN46" s="148" t="s">
        <v>50</v>
      </c>
      <c r="AO46" s="151" t="s">
        <v>133</v>
      </c>
      <c r="AP46" s="397"/>
      <c r="AQ46" s="398"/>
      <c r="AR46" s="397"/>
    </row>
    <row r="47" spans="1:44" ht="24.95" customHeight="1">
      <c r="A47" s="7">
        <v>42</v>
      </c>
      <c r="B47" s="303">
        <v>14</v>
      </c>
      <c r="C47" s="303" t="s">
        <v>134</v>
      </c>
      <c r="D47" s="386" t="s">
        <v>135</v>
      </c>
      <c r="E47" s="387" t="s">
        <v>136</v>
      </c>
      <c r="F47" s="8">
        <v>1</v>
      </c>
      <c r="G47" s="9" t="s">
        <v>46</v>
      </c>
      <c r="H47" s="388" t="s">
        <v>137</v>
      </c>
      <c r="I47" s="367">
        <v>1002.5</v>
      </c>
      <c r="J47" s="368">
        <v>1119.54</v>
      </c>
      <c r="K47" s="368">
        <v>1007.11349</v>
      </c>
      <c r="L47" s="367">
        <v>41449</v>
      </c>
      <c r="M47" s="367">
        <v>41480</v>
      </c>
      <c r="N47" s="367">
        <v>41491</v>
      </c>
      <c r="O47" s="367"/>
      <c r="P47" s="367"/>
      <c r="Q47" s="388" t="s">
        <v>72</v>
      </c>
      <c r="R47" s="368"/>
      <c r="S47" s="368">
        <v>3154000</v>
      </c>
      <c r="T47" s="367"/>
      <c r="U47" s="367"/>
      <c r="V47" s="388" t="s">
        <v>126</v>
      </c>
      <c r="W47" s="367">
        <v>41689</v>
      </c>
      <c r="X47" s="388" t="s">
        <v>138</v>
      </c>
      <c r="Y47" s="78"/>
      <c r="Z47" s="78"/>
      <c r="AA47" s="11"/>
      <c r="AB47" s="110"/>
      <c r="AC47" s="110"/>
      <c r="AD47" s="110"/>
      <c r="AE47" s="110"/>
      <c r="AF47" s="110"/>
      <c r="AG47" s="110"/>
      <c r="AH47" s="110"/>
      <c r="AI47" s="139" t="s">
        <v>82</v>
      </c>
      <c r="AJ47" s="139" t="s">
        <v>82</v>
      </c>
      <c r="AK47" s="123"/>
      <c r="AL47" s="123">
        <v>1</v>
      </c>
      <c r="AM47" s="85" t="s">
        <v>403</v>
      </c>
      <c r="AN47" s="150" t="s">
        <v>50</v>
      </c>
      <c r="AO47" s="151" t="s">
        <v>74</v>
      </c>
      <c r="AP47" s="371">
        <v>955.75070000000005</v>
      </c>
      <c r="AQ47" s="369">
        <v>453.36</v>
      </c>
      <c r="AR47" s="371">
        <f t="shared" si="0"/>
        <v>47.43</v>
      </c>
    </row>
    <row r="48" spans="1:44" ht="24.95" customHeight="1">
      <c r="A48" s="7">
        <v>43</v>
      </c>
      <c r="B48" s="303"/>
      <c r="C48" s="303"/>
      <c r="D48" s="386"/>
      <c r="E48" s="387"/>
      <c r="F48" s="8">
        <v>2</v>
      </c>
      <c r="G48" s="9" t="s">
        <v>52</v>
      </c>
      <c r="H48" s="388"/>
      <c r="I48" s="367"/>
      <c r="J48" s="368"/>
      <c r="K48" s="368"/>
      <c r="L48" s="367"/>
      <c r="M48" s="367"/>
      <c r="N48" s="367"/>
      <c r="O48" s="367"/>
      <c r="P48" s="367"/>
      <c r="Q48" s="388"/>
      <c r="R48" s="368"/>
      <c r="S48" s="368"/>
      <c r="T48" s="367"/>
      <c r="U48" s="367"/>
      <c r="V48" s="388"/>
      <c r="W48" s="367"/>
      <c r="X48" s="388"/>
      <c r="Y48" s="78"/>
      <c r="Z48" s="78"/>
      <c r="AA48" s="11"/>
      <c r="AB48" s="110"/>
      <c r="AC48" s="110"/>
      <c r="AD48" s="110"/>
      <c r="AE48" s="110"/>
      <c r="AF48" s="110"/>
      <c r="AG48" s="110"/>
      <c r="AH48" s="110"/>
      <c r="AI48" s="108"/>
      <c r="AJ48" s="110"/>
      <c r="AK48" s="110"/>
      <c r="AL48" s="110">
        <v>1</v>
      </c>
      <c r="AM48" s="85" t="s">
        <v>403</v>
      </c>
      <c r="AN48" s="150" t="s">
        <v>50</v>
      </c>
      <c r="AO48" s="151" t="s">
        <v>74</v>
      </c>
      <c r="AP48" s="372"/>
      <c r="AQ48" s="370"/>
      <c r="AR48" s="372"/>
    </row>
    <row r="49" spans="1:45" ht="24.95" customHeight="1">
      <c r="A49" s="7">
        <v>44</v>
      </c>
      <c r="B49" s="303"/>
      <c r="C49" s="303"/>
      <c r="D49" s="386"/>
      <c r="E49" s="387"/>
      <c r="F49" s="8">
        <v>3</v>
      </c>
      <c r="G49" s="9" t="s">
        <v>53</v>
      </c>
      <c r="H49" s="388"/>
      <c r="I49" s="367"/>
      <c r="J49" s="368"/>
      <c r="K49" s="368"/>
      <c r="L49" s="367"/>
      <c r="M49" s="367"/>
      <c r="N49" s="367"/>
      <c r="O49" s="367"/>
      <c r="P49" s="367"/>
      <c r="Q49" s="388"/>
      <c r="R49" s="368"/>
      <c r="S49" s="368"/>
      <c r="T49" s="367"/>
      <c r="U49" s="367"/>
      <c r="V49" s="388"/>
      <c r="W49" s="367"/>
      <c r="X49" s="388"/>
      <c r="Y49" s="78"/>
      <c r="Z49" s="78"/>
      <c r="AA49" s="11"/>
      <c r="AB49" s="110"/>
      <c r="AC49" s="110"/>
      <c r="AD49" s="110"/>
      <c r="AE49" s="110"/>
      <c r="AF49" s="110"/>
      <c r="AG49" s="110"/>
      <c r="AH49" s="110"/>
      <c r="AI49" s="108"/>
      <c r="AJ49" s="110"/>
      <c r="AK49" s="110"/>
      <c r="AL49" s="110">
        <v>1</v>
      </c>
      <c r="AM49" s="85" t="s">
        <v>403</v>
      </c>
      <c r="AN49" s="150" t="s">
        <v>50</v>
      </c>
      <c r="AO49" s="151" t="s">
        <v>74</v>
      </c>
      <c r="AP49" s="397"/>
      <c r="AQ49" s="398"/>
      <c r="AR49" s="397"/>
    </row>
    <row r="50" spans="1:45" ht="24.95" customHeight="1">
      <c r="A50" s="7">
        <v>45</v>
      </c>
      <c r="B50" s="300">
        <v>15</v>
      </c>
      <c r="C50" s="300" t="s">
        <v>139</v>
      </c>
      <c r="D50" s="377" t="s">
        <v>140</v>
      </c>
      <c r="E50" s="390" t="s">
        <v>141</v>
      </c>
      <c r="F50" s="8">
        <v>1</v>
      </c>
      <c r="G50" s="9" t="s">
        <v>46</v>
      </c>
      <c r="H50" s="383" t="s">
        <v>142</v>
      </c>
      <c r="I50" s="373">
        <v>1002.5</v>
      </c>
      <c r="J50" s="375">
        <v>1048.6300000000001</v>
      </c>
      <c r="K50" s="375">
        <v>943.31327999999996</v>
      </c>
      <c r="L50" s="373">
        <v>41449</v>
      </c>
      <c r="M50" s="373">
        <v>41480</v>
      </c>
      <c r="N50" s="373">
        <v>41491</v>
      </c>
      <c r="O50" s="373">
        <v>41612</v>
      </c>
      <c r="P50" s="373">
        <v>41631</v>
      </c>
      <c r="Q50" s="383" t="s">
        <v>58</v>
      </c>
      <c r="R50" s="375">
        <v>96151923</v>
      </c>
      <c r="S50" s="375">
        <v>1924000</v>
      </c>
      <c r="T50" s="373"/>
      <c r="U50" s="373"/>
      <c r="V50" s="383" t="s">
        <v>143</v>
      </c>
      <c r="W50" s="373"/>
      <c r="X50" s="383" t="s">
        <v>144</v>
      </c>
      <c r="Y50" s="10"/>
      <c r="Z50" s="10"/>
      <c r="AA50" s="11"/>
      <c r="AB50" s="116"/>
      <c r="AC50" s="109"/>
      <c r="AD50" s="109"/>
      <c r="AE50" s="109"/>
      <c r="AF50" s="109"/>
      <c r="AG50" s="109"/>
      <c r="AH50" s="109"/>
      <c r="AI50" s="109"/>
      <c r="AJ50" s="109"/>
      <c r="AK50" s="109">
        <v>1</v>
      </c>
      <c r="AL50" s="105"/>
      <c r="AM50" s="82"/>
      <c r="AN50" s="148" t="s">
        <v>50</v>
      </c>
      <c r="AO50" s="151" t="s">
        <v>145</v>
      </c>
      <c r="AP50" s="371">
        <v>961.51922999999999</v>
      </c>
      <c r="AQ50" s="369">
        <v>127.32</v>
      </c>
      <c r="AR50" s="371">
        <f t="shared" si="0"/>
        <v>13.24</v>
      </c>
    </row>
    <row r="51" spans="1:45" ht="24.95" customHeight="1">
      <c r="A51" s="7">
        <v>46</v>
      </c>
      <c r="B51" s="301"/>
      <c r="C51" s="301"/>
      <c r="D51" s="378"/>
      <c r="E51" s="381"/>
      <c r="F51" s="8">
        <v>2</v>
      </c>
      <c r="G51" s="9" t="s">
        <v>52</v>
      </c>
      <c r="H51" s="384"/>
      <c r="I51" s="374"/>
      <c r="J51" s="376"/>
      <c r="K51" s="376"/>
      <c r="L51" s="374"/>
      <c r="M51" s="374"/>
      <c r="N51" s="374"/>
      <c r="O51" s="374"/>
      <c r="P51" s="374"/>
      <c r="Q51" s="384"/>
      <c r="R51" s="376"/>
      <c r="S51" s="376"/>
      <c r="T51" s="374"/>
      <c r="U51" s="374"/>
      <c r="V51" s="384"/>
      <c r="W51" s="374"/>
      <c r="X51" s="384"/>
      <c r="Y51" s="10"/>
      <c r="Z51" s="10"/>
      <c r="AA51" s="11"/>
      <c r="AB51" s="116"/>
      <c r="AC51" s="109"/>
      <c r="AD51" s="109"/>
      <c r="AE51" s="109"/>
      <c r="AF51" s="109"/>
      <c r="AG51" s="109"/>
      <c r="AH51" s="109"/>
      <c r="AI51" s="109"/>
      <c r="AJ51" s="109"/>
      <c r="AK51" s="109">
        <v>1</v>
      </c>
      <c r="AL51" s="105"/>
      <c r="AM51" s="82"/>
      <c r="AN51" s="148" t="s">
        <v>50</v>
      </c>
      <c r="AO51" s="151" t="s">
        <v>145</v>
      </c>
      <c r="AP51" s="372"/>
      <c r="AQ51" s="370"/>
      <c r="AR51" s="372"/>
    </row>
    <row r="52" spans="1:45" ht="24.95" customHeight="1">
      <c r="A52" s="7">
        <v>47</v>
      </c>
      <c r="B52" s="302"/>
      <c r="C52" s="301"/>
      <c r="D52" s="378"/>
      <c r="E52" s="381"/>
      <c r="F52" s="8">
        <v>3</v>
      </c>
      <c r="G52" s="9" t="s">
        <v>53</v>
      </c>
      <c r="H52" s="384"/>
      <c r="I52" s="374"/>
      <c r="J52" s="376"/>
      <c r="K52" s="376"/>
      <c r="L52" s="374"/>
      <c r="M52" s="374"/>
      <c r="N52" s="374"/>
      <c r="O52" s="374"/>
      <c r="P52" s="374"/>
      <c r="Q52" s="384"/>
      <c r="R52" s="376"/>
      <c r="S52" s="376"/>
      <c r="T52" s="374"/>
      <c r="U52" s="374"/>
      <c r="V52" s="384"/>
      <c r="W52" s="374"/>
      <c r="X52" s="384"/>
      <c r="Y52" s="10"/>
      <c r="Z52" s="10"/>
      <c r="AA52" s="11"/>
      <c r="AB52" s="116"/>
      <c r="AC52" s="109"/>
      <c r="AD52" s="109"/>
      <c r="AE52" s="109"/>
      <c r="AF52" s="109">
        <v>1</v>
      </c>
      <c r="AG52" s="117"/>
      <c r="AH52" s="117"/>
      <c r="AI52" s="107"/>
      <c r="AJ52" s="105"/>
      <c r="AK52" s="105"/>
      <c r="AL52" s="105"/>
      <c r="AM52" s="82"/>
      <c r="AN52" s="148" t="s">
        <v>50</v>
      </c>
      <c r="AO52" s="151" t="s">
        <v>145</v>
      </c>
      <c r="AP52" s="372"/>
      <c r="AQ52" s="370"/>
      <c r="AR52" s="372"/>
    </row>
    <row r="53" spans="1:45" ht="24.95" customHeight="1">
      <c r="A53" s="7">
        <v>48</v>
      </c>
      <c r="B53" s="300">
        <v>16</v>
      </c>
      <c r="C53" s="300" t="s">
        <v>146</v>
      </c>
      <c r="D53" s="377" t="s">
        <v>147</v>
      </c>
      <c r="E53" s="390" t="s">
        <v>148</v>
      </c>
      <c r="F53" s="8">
        <v>1</v>
      </c>
      <c r="G53" s="9" t="s">
        <v>46</v>
      </c>
      <c r="H53" s="383" t="s">
        <v>149</v>
      </c>
      <c r="I53" s="373">
        <v>1002.5</v>
      </c>
      <c r="J53" s="375">
        <v>1132.1300000000001</v>
      </c>
      <c r="K53" s="375">
        <v>1018.45471</v>
      </c>
      <c r="L53" s="373">
        <v>41449</v>
      </c>
      <c r="M53" s="373">
        <v>41480</v>
      </c>
      <c r="N53" s="373">
        <v>41491</v>
      </c>
      <c r="O53" s="373">
        <v>41570</v>
      </c>
      <c r="P53" s="373"/>
      <c r="Q53" s="383" t="s">
        <v>150</v>
      </c>
      <c r="R53" s="375">
        <v>98209588</v>
      </c>
      <c r="S53" s="375">
        <v>2946000</v>
      </c>
      <c r="T53" s="373"/>
      <c r="U53" s="373"/>
      <c r="V53" s="383" t="s">
        <v>151</v>
      </c>
      <c r="W53" s="373">
        <v>41578</v>
      </c>
      <c r="X53" s="383" t="s">
        <v>152</v>
      </c>
      <c r="Y53" s="10"/>
      <c r="Z53" s="10"/>
      <c r="AA53" s="11"/>
      <c r="AB53" s="101"/>
      <c r="AC53" s="101"/>
      <c r="AD53" s="101"/>
      <c r="AE53" s="101"/>
      <c r="AF53" s="101"/>
      <c r="AG53" s="101"/>
      <c r="AH53" s="101"/>
      <c r="AI53" s="108"/>
      <c r="AJ53" s="101"/>
      <c r="AK53" s="101"/>
      <c r="AL53" s="101">
        <v>1</v>
      </c>
      <c r="AM53" s="82"/>
      <c r="AN53" s="148" t="s">
        <v>50</v>
      </c>
      <c r="AO53" s="151" t="s">
        <v>153</v>
      </c>
      <c r="AP53" s="371">
        <v>982.09</v>
      </c>
      <c r="AQ53" s="369">
        <v>726.89</v>
      </c>
      <c r="AR53" s="371">
        <f t="shared" si="0"/>
        <v>74.010000000000005</v>
      </c>
    </row>
    <row r="54" spans="1:45" ht="24.95" customHeight="1">
      <c r="A54" s="7">
        <v>49</v>
      </c>
      <c r="B54" s="301"/>
      <c r="C54" s="301"/>
      <c r="D54" s="378"/>
      <c r="E54" s="381"/>
      <c r="F54" s="8">
        <v>2</v>
      </c>
      <c r="G54" s="9" t="s">
        <v>52</v>
      </c>
      <c r="H54" s="384"/>
      <c r="I54" s="374"/>
      <c r="J54" s="376"/>
      <c r="K54" s="376"/>
      <c r="L54" s="374"/>
      <c r="M54" s="374"/>
      <c r="N54" s="374"/>
      <c r="O54" s="374"/>
      <c r="P54" s="374"/>
      <c r="Q54" s="384"/>
      <c r="R54" s="376"/>
      <c r="S54" s="376"/>
      <c r="T54" s="374"/>
      <c r="U54" s="374"/>
      <c r="V54" s="384"/>
      <c r="W54" s="374"/>
      <c r="X54" s="384"/>
      <c r="Y54" s="10"/>
      <c r="Z54" s="10"/>
      <c r="AA54" s="11"/>
      <c r="AB54" s="101"/>
      <c r="AC54" s="101"/>
      <c r="AD54" s="101"/>
      <c r="AE54" s="101"/>
      <c r="AF54" s="101"/>
      <c r="AG54" s="101"/>
      <c r="AH54" s="101"/>
      <c r="AI54" s="108"/>
      <c r="AJ54" s="101"/>
      <c r="AK54" s="101"/>
      <c r="AL54" s="101">
        <v>1</v>
      </c>
      <c r="AM54" s="82"/>
      <c r="AN54" s="148" t="s">
        <v>50</v>
      </c>
      <c r="AO54" s="151" t="s">
        <v>153</v>
      </c>
      <c r="AP54" s="372"/>
      <c r="AQ54" s="370"/>
      <c r="AR54" s="372"/>
    </row>
    <row r="55" spans="1:45" ht="24.95" customHeight="1">
      <c r="A55" s="7">
        <v>50</v>
      </c>
      <c r="B55" s="302"/>
      <c r="C55" s="302"/>
      <c r="D55" s="379"/>
      <c r="E55" s="382"/>
      <c r="F55" s="91">
        <v>3</v>
      </c>
      <c r="G55" s="21" t="s">
        <v>53</v>
      </c>
      <c r="H55" s="384"/>
      <c r="I55" s="374"/>
      <c r="J55" s="376"/>
      <c r="K55" s="376"/>
      <c r="L55" s="374"/>
      <c r="M55" s="374"/>
      <c r="N55" s="374"/>
      <c r="O55" s="374"/>
      <c r="P55" s="374"/>
      <c r="Q55" s="384"/>
      <c r="R55" s="376"/>
      <c r="S55" s="376"/>
      <c r="T55" s="374"/>
      <c r="U55" s="374"/>
      <c r="V55" s="384"/>
      <c r="W55" s="374"/>
      <c r="X55" s="384"/>
      <c r="Y55" s="59"/>
      <c r="Z55" s="59"/>
      <c r="AA55" s="92"/>
      <c r="AB55" s="118"/>
      <c r="AC55" s="118"/>
      <c r="AD55" s="118"/>
      <c r="AE55" s="118"/>
      <c r="AF55" s="118"/>
      <c r="AG55" s="118"/>
      <c r="AH55" s="118"/>
      <c r="AI55" s="119"/>
      <c r="AJ55" s="118"/>
      <c r="AK55" s="118"/>
      <c r="AL55" s="118">
        <v>1</v>
      </c>
      <c r="AM55" s="82"/>
      <c r="AN55" s="148" t="s">
        <v>50</v>
      </c>
      <c r="AO55" s="149" t="s">
        <v>153</v>
      </c>
      <c r="AP55" s="372"/>
      <c r="AQ55" s="370"/>
      <c r="AR55" s="372"/>
    </row>
    <row r="56" spans="1:45" ht="24.95" customHeight="1">
      <c r="A56" s="7">
        <v>51</v>
      </c>
      <c r="B56" s="300">
        <v>17</v>
      </c>
      <c r="C56" s="300" t="s">
        <v>154</v>
      </c>
      <c r="D56" s="377" t="s">
        <v>155</v>
      </c>
      <c r="E56" s="390" t="s">
        <v>156</v>
      </c>
      <c r="F56" s="17">
        <v>1</v>
      </c>
      <c r="G56" s="9" t="s">
        <v>46</v>
      </c>
      <c r="H56" s="367" t="s">
        <v>157</v>
      </c>
      <c r="I56" s="367">
        <v>1002.5</v>
      </c>
      <c r="J56" s="368">
        <v>1165.32</v>
      </c>
      <c r="K56" s="368">
        <v>1048.04</v>
      </c>
      <c r="L56" s="367">
        <v>41681</v>
      </c>
      <c r="M56" s="367">
        <v>41719</v>
      </c>
      <c r="N56" s="367">
        <v>41726</v>
      </c>
      <c r="O56" s="367"/>
      <c r="P56" s="367"/>
      <c r="Q56" s="388" t="s">
        <v>158</v>
      </c>
      <c r="R56" s="368">
        <v>98212263</v>
      </c>
      <c r="S56" s="368">
        <v>3826000</v>
      </c>
      <c r="T56" s="367"/>
      <c r="U56" s="367"/>
      <c r="V56" s="367"/>
      <c r="W56" s="367"/>
      <c r="X56" s="388" t="s">
        <v>159</v>
      </c>
      <c r="Y56" s="62"/>
      <c r="Z56" s="62"/>
      <c r="AA56" s="11"/>
      <c r="AB56" s="120"/>
      <c r="AC56" s="109"/>
      <c r="AD56" s="109"/>
      <c r="AE56" s="109"/>
      <c r="AF56" s="109"/>
      <c r="AG56" s="109"/>
      <c r="AH56" s="109"/>
      <c r="AI56" s="121" t="s">
        <v>82</v>
      </c>
      <c r="AJ56" s="121" t="s">
        <v>82</v>
      </c>
      <c r="AK56" s="109"/>
      <c r="AL56" s="109">
        <v>1</v>
      </c>
      <c r="AM56" s="85" t="s">
        <v>403</v>
      </c>
      <c r="AN56" s="150" t="s">
        <v>50</v>
      </c>
      <c r="AO56" s="151" t="s">
        <v>145</v>
      </c>
      <c r="AP56" s="366">
        <v>982.12262999999996</v>
      </c>
      <c r="AQ56" s="365">
        <v>500.93</v>
      </c>
      <c r="AR56" s="366">
        <f t="shared" si="0"/>
        <v>51</v>
      </c>
      <c r="AS56" s="97"/>
    </row>
    <row r="57" spans="1:45" ht="24.95" customHeight="1">
      <c r="A57" s="7">
        <v>52</v>
      </c>
      <c r="B57" s="301"/>
      <c r="C57" s="301"/>
      <c r="D57" s="378"/>
      <c r="E57" s="381"/>
      <c r="F57" s="17">
        <v>2</v>
      </c>
      <c r="G57" s="9" t="s">
        <v>52</v>
      </c>
      <c r="H57" s="367"/>
      <c r="I57" s="367"/>
      <c r="J57" s="368"/>
      <c r="K57" s="368"/>
      <c r="L57" s="367"/>
      <c r="M57" s="367"/>
      <c r="N57" s="367"/>
      <c r="O57" s="367"/>
      <c r="P57" s="367"/>
      <c r="Q57" s="367"/>
      <c r="R57" s="368"/>
      <c r="S57" s="368"/>
      <c r="T57" s="367"/>
      <c r="U57" s="367"/>
      <c r="V57" s="367"/>
      <c r="W57" s="367"/>
      <c r="X57" s="388"/>
      <c r="Y57" s="62"/>
      <c r="Z57" s="62"/>
      <c r="AA57" s="11"/>
      <c r="AB57" s="120"/>
      <c r="AC57" s="109"/>
      <c r="AD57" s="109"/>
      <c r="AE57" s="109"/>
      <c r="AF57" s="109"/>
      <c r="AG57" s="109"/>
      <c r="AH57" s="109"/>
      <c r="AI57" s="112"/>
      <c r="AJ57" s="109"/>
      <c r="AK57" s="109"/>
      <c r="AL57" s="109">
        <v>1</v>
      </c>
      <c r="AM57" s="85"/>
      <c r="AN57" s="150" t="s">
        <v>50</v>
      </c>
      <c r="AO57" s="151" t="s">
        <v>145</v>
      </c>
      <c r="AP57" s="366"/>
      <c r="AQ57" s="365"/>
      <c r="AR57" s="366"/>
      <c r="AS57" s="97"/>
    </row>
    <row r="58" spans="1:45" ht="24.95" customHeight="1">
      <c r="A58" s="7">
        <v>53</v>
      </c>
      <c r="B58" s="301"/>
      <c r="C58" s="301"/>
      <c r="D58" s="378"/>
      <c r="E58" s="381"/>
      <c r="F58" s="17">
        <v>3</v>
      </c>
      <c r="G58" s="9" t="s">
        <v>53</v>
      </c>
      <c r="H58" s="367"/>
      <c r="I58" s="367"/>
      <c r="J58" s="368"/>
      <c r="K58" s="368"/>
      <c r="L58" s="367"/>
      <c r="M58" s="367"/>
      <c r="N58" s="367"/>
      <c r="O58" s="367"/>
      <c r="P58" s="367"/>
      <c r="Q58" s="367"/>
      <c r="R58" s="368"/>
      <c r="S58" s="368"/>
      <c r="T58" s="367"/>
      <c r="U58" s="367"/>
      <c r="V58" s="367"/>
      <c r="W58" s="367"/>
      <c r="X58" s="388"/>
      <c r="Y58" s="62"/>
      <c r="Z58" s="62"/>
      <c r="AA58" s="11"/>
      <c r="AB58" s="120"/>
      <c r="AC58" s="109"/>
      <c r="AD58" s="109"/>
      <c r="AE58" s="109"/>
      <c r="AF58" s="109"/>
      <c r="AG58" s="109"/>
      <c r="AH58" s="109"/>
      <c r="AI58" s="112"/>
      <c r="AJ58" s="109"/>
      <c r="AK58" s="109"/>
      <c r="AL58" s="109">
        <v>1</v>
      </c>
      <c r="AM58" s="85"/>
      <c r="AN58" s="150" t="s">
        <v>50</v>
      </c>
      <c r="AO58" s="151" t="s">
        <v>145</v>
      </c>
      <c r="AP58" s="366"/>
      <c r="AQ58" s="365"/>
      <c r="AR58" s="366"/>
      <c r="AS58" s="97"/>
    </row>
    <row r="59" spans="1:45" ht="24.95" customHeight="1">
      <c r="A59" s="7">
        <v>54</v>
      </c>
      <c r="B59" s="302"/>
      <c r="C59" s="302"/>
      <c r="D59" s="379"/>
      <c r="E59" s="382"/>
      <c r="F59" s="17">
        <v>4</v>
      </c>
      <c r="G59" s="71" t="s">
        <v>81</v>
      </c>
      <c r="H59" s="367"/>
      <c r="I59" s="63"/>
      <c r="J59" s="64"/>
      <c r="K59" s="64"/>
      <c r="L59" s="63"/>
      <c r="M59" s="63"/>
      <c r="N59" s="63"/>
      <c r="O59" s="63"/>
      <c r="P59" s="63"/>
      <c r="Q59" s="63"/>
      <c r="R59" s="64"/>
      <c r="S59" s="64"/>
      <c r="T59" s="63"/>
      <c r="U59" s="63"/>
      <c r="V59" s="63"/>
      <c r="W59" s="63"/>
      <c r="X59" s="388"/>
      <c r="Y59" s="62"/>
      <c r="Z59" s="62"/>
      <c r="AA59" s="11"/>
      <c r="AB59" s="120"/>
      <c r="AC59" s="120"/>
      <c r="AD59" s="120"/>
      <c r="AE59" s="120"/>
      <c r="AF59" s="120"/>
      <c r="AG59" s="106" t="s">
        <v>82</v>
      </c>
      <c r="AH59" s="106" t="s">
        <v>82</v>
      </c>
      <c r="AI59" s="106" t="s">
        <v>82</v>
      </c>
      <c r="AJ59" s="106" t="s">
        <v>82</v>
      </c>
      <c r="AK59" s="122"/>
      <c r="AL59" s="122">
        <v>1</v>
      </c>
      <c r="AM59" s="85" t="s">
        <v>403</v>
      </c>
      <c r="AN59" s="150" t="s">
        <v>50</v>
      </c>
      <c r="AO59" s="151" t="s">
        <v>145</v>
      </c>
      <c r="AP59" s="65"/>
      <c r="AQ59" s="68"/>
      <c r="AR59" s="65"/>
      <c r="AS59" s="97"/>
    </row>
    <row r="60" spans="1:45" ht="24.95" customHeight="1">
      <c r="A60" s="7">
        <v>55</v>
      </c>
      <c r="B60" s="300">
        <v>18</v>
      </c>
      <c r="C60" s="300" t="s">
        <v>160</v>
      </c>
      <c r="D60" s="377" t="s">
        <v>161</v>
      </c>
      <c r="E60" s="390" t="s">
        <v>162</v>
      </c>
      <c r="F60" s="93">
        <v>1</v>
      </c>
      <c r="G60" s="94" t="s">
        <v>46</v>
      </c>
      <c r="H60" s="384" t="s">
        <v>430</v>
      </c>
      <c r="I60" s="384">
        <v>1002.5</v>
      </c>
      <c r="J60" s="376"/>
      <c r="K60" s="376">
        <v>1059.5</v>
      </c>
      <c r="L60" s="374">
        <v>41778</v>
      </c>
      <c r="M60" s="374">
        <v>41816</v>
      </c>
      <c r="N60" s="374">
        <v>41827</v>
      </c>
      <c r="O60" s="60"/>
      <c r="P60" s="374"/>
      <c r="Q60" s="374" t="s">
        <v>164</v>
      </c>
      <c r="R60" s="376"/>
      <c r="S60" s="376"/>
      <c r="T60" s="374"/>
      <c r="U60" s="374"/>
      <c r="V60" s="374"/>
      <c r="W60" s="374"/>
      <c r="X60" s="384" t="s">
        <v>165</v>
      </c>
      <c r="Y60" s="61"/>
      <c r="Z60" s="61"/>
      <c r="AA60" s="95"/>
      <c r="AB60" s="128"/>
      <c r="AC60" s="128"/>
      <c r="AD60" s="140"/>
      <c r="AE60" s="140"/>
      <c r="AF60" s="140"/>
      <c r="AG60" s="140"/>
      <c r="AH60" s="140"/>
      <c r="AI60" s="106" t="s">
        <v>82</v>
      </c>
      <c r="AJ60" s="106" t="s">
        <v>82</v>
      </c>
      <c r="AK60" s="123">
        <v>1</v>
      </c>
      <c r="AL60" s="143"/>
      <c r="AM60" s="85"/>
      <c r="AN60" s="152" t="s">
        <v>50</v>
      </c>
      <c r="AO60" s="153" t="s">
        <v>80</v>
      </c>
      <c r="AP60" s="372">
        <v>1001.1239399999999</v>
      </c>
      <c r="AQ60" s="370">
        <v>425.08</v>
      </c>
      <c r="AR60" s="372">
        <f t="shared" si="0"/>
        <v>42.46</v>
      </c>
    </row>
    <row r="61" spans="1:45" ht="24.95" customHeight="1">
      <c r="A61" s="7">
        <v>56</v>
      </c>
      <c r="B61" s="301"/>
      <c r="C61" s="301"/>
      <c r="D61" s="378"/>
      <c r="E61" s="381"/>
      <c r="F61" s="17">
        <v>2</v>
      </c>
      <c r="G61" s="9" t="s">
        <v>52</v>
      </c>
      <c r="H61" s="384"/>
      <c r="I61" s="384"/>
      <c r="J61" s="376"/>
      <c r="K61" s="376"/>
      <c r="L61" s="374"/>
      <c r="M61" s="374"/>
      <c r="N61" s="374"/>
      <c r="O61" s="22"/>
      <c r="P61" s="374"/>
      <c r="Q61" s="374"/>
      <c r="R61" s="376"/>
      <c r="S61" s="376"/>
      <c r="T61" s="374"/>
      <c r="U61" s="374"/>
      <c r="V61" s="374"/>
      <c r="W61" s="374"/>
      <c r="X61" s="384"/>
      <c r="Y61" s="10"/>
      <c r="Z61" s="10"/>
      <c r="AA61" s="11"/>
      <c r="AB61" s="110"/>
      <c r="AC61" s="110"/>
      <c r="AD61" s="123"/>
      <c r="AE61" s="123"/>
      <c r="AF61" s="123"/>
      <c r="AG61" s="123"/>
      <c r="AH61" s="123"/>
      <c r="AI61" s="115"/>
      <c r="AJ61" s="123"/>
      <c r="AK61" s="123">
        <v>1</v>
      </c>
      <c r="AL61" s="105"/>
      <c r="AM61" s="85"/>
      <c r="AN61" s="148" t="s">
        <v>50</v>
      </c>
      <c r="AO61" s="151" t="s">
        <v>80</v>
      </c>
      <c r="AP61" s="372"/>
      <c r="AQ61" s="370"/>
      <c r="AR61" s="372"/>
    </row>
    <row r="62" spans="1:45" ht="24.95" customHeight="1">
      <c r="A62" s="7">
        <v>57</v>
      </c>
      <c r="B62" s="301"/>
      <c r="C62" s="301"/>
      <c r="D62" s="378"/>
      <c r="E62" s="381"/>
      <c r="F62" s="17">
        <v>3</v>
      </c>
      <c r="G62" s="21" t="s">
        <v>53</v>
      </c>
      <c r="H62" s="384"/>
      <c r="I62" s="384"/>
      <c r="J62" s="376"/>
      <c r="K62" s="376"/>
      <c r="L62" s="374"/>
      <c r="M62" s="374"/>
      <c r="N62" s="374"/>
      <c r="O62" s="22"/>
      <c r="P62" s="374"/>
      <c r="Q62" s="374"/>
      <c r="R62" s="376"/>
      <c r="S62" s="376"/>
      <c r="T62" s="374"/>
      <c r="U62" s="374"/>
      <c r="V62" s="374"/>
      <c r="W62" s="374"/>
      <c r="X62" s="384"/>
      <c r="Y62" s="10"/>
      <c r="Z62" s="10"/>
      <c r="AA62" s="11"/>
      <c r="AB62" s="110"/>
      <c r="AC62" s="110"/>
      <c r="AD62" s="123"/>
      <c r="AE62" s="123"/>
      <c r="AF62" s="123"/>
      <c r="AG62" s="123"/>
      <c r="AH62" s="123"/>
      <c r="AI62" s="115"/>
      <c r="AJ62" s="123"/>
      <c r="AK62" s="123">
        <v>1</v>
      </c>
      <c r="AL62" s="105"/>
      <c r="AM62" s="85"/>
      <c r="AN62" s="148" t="s">
        <v>50</v>
      </c>
      <c r="AO62" s="151" t="s">
        <v>80</v>
      </c>
      <c r="AP62" s="372"/>
      <c r="AQ62" s="370"/>
      <c r="AR62" s="372"/>
    </row>
    <row r="63" spans="1:45" ht="24.95" customHeight="1">
      <c r="A63" s="7">
        <v>58</v>
      </c>
      <c r="B63" s="302"/>
      <c r="C63" s="302"/>
      <c r="D63" s="379"/>
      <c r="E63" s="382"/>
      <c r="F63" s="17">
        <v>4</v>
      </c>
      <c r="G63" s="18" t="s">
        <v>81</v>
      </c>
      <c r="H63" s="385"/>
      <c r="I63" s="25"/>
      <c r="J63" s="14"/>
      <c r="K63" s="14"/>
      <c r="L63" s="22"/>
      <c r="M63" s="22"/>
      <c r="N63" s="22"/>
      <c r="O63" s="22"/>
      <c r="P63" s="22"/>
      <c r="Q63" s="22"/>
      <c r="R63" s="14"/>
      <c r="S63" s="14"/>
      <c r="T63" s="22"/>
      <c r="U63" s="22"/>
      <c r="V63" s="22"/>
      <c r="W63" s="22"/>
      <c r="X63" s="385"/>
      <c r="Y63" s="10"/>
      <c r="Z63" s="10"/>
      <c r="AA63" s="11"/>
      <c r="AB63" s="110"/>
      <c r="AC63" s="110"/>
      <c r="AD63" s="123"/>
      <c r="AE63" s="123"/>
      <c r="AF63" s="123"/>
      <c r="AG63" s="106" t="s">
        <v>82</v>
      </c>
      <c r="AH63" s="106" t="s">
        <v>82</v>
      </c>
      <c r="AI63" s="106" t="s">
        <v>82</v>
      </c>
      <c r="AJ63" s="106" t="s">
        <v>82</v>
      </c>
      <c r="AK63" s="123">
        <v>1</v>
      </c>
      <c r="AL63" s="105"/>
      <c r="AM63" s="82"/>
      <c r="AN63" s="148" t="s">
        <v>50</v>
      </c>
      <c r="AO63" s="151" t="s">
        <v>80</v>
      </c>
      <c r="AP63" s="23"/>
      <c r="AQ63" s="24"/>
      <c r="AR63" s="23"/>
    </row>
    <row r="64" spans="1:45" ht="24.95" customHeight="1">
      <c r="A64" s="7">
        <v>59</v>
      </c>
      <c r="B64" s="300">
        <v>19</v>
      </c>
      <c r="C64" s="300" t="s">
        <v>166</v>
      </c>
      <c r="D64" s="377" t="s">
        <v>103</v>
      </c>
      <c r="E64" s="390" t="s">
        <v>167</v>
      </c>
      <c r="F64" s="17">
        <v>1</v>
      </c>
      <c r="G64" s="9" t="s">
        <v>46</v>
      </c>
      <c r="H64" s="373" t="s">
        <v>392</v>
      </c>
      <c r="I64" s="373">
        <v>1002.5</v>
      </c>
      <c r="J64" s="375"/>
      <c r="K64" s="375"/>
      <c r="L64" s="373">
        <v>41681</v>
      </c>
      <c r="M64" s="373">
        <v>41719</v>
      </c>
      <c r="N64" s="373">
        <v>41719</v>
      </c>
      <c r="O64" s="373"/>
      <c r="P64" s="373"/>
      <c r="Q64" s="373"/>
      <c r="R64" s="373"/>
      <c r="S64" s="373"/>
      <c r="T64" s="373"/>
      <c r="U64" s="373"/>
      <c r="V64" s="373"/>
      <c r="W64" s="373"/>
      <c r="X64" s="395"/>
      <c r="Y64" s="55"/>
      <c r="Z64" s="55"/>
      <c r="AA64" s="16">
        <v>1</v>
      </c>
      <c r="AB64" s="105"/>
      <c r="AC64" s="105"/>
      <c r="AD64" s="105"/>
      <c r="AE64" s="105"/>
      <c r="AF64" s="105"/>
      <c r="AG64" s="105"/>
      <c r="AH64" s="105"/>
      <c r="AI64" s="107"/>
      <c r="AJ64" s="105"/>
      <c r="AK64" s="105"/>
      <c r="AL64" s="105"/>
      <c r="AM64" s="180" t="s">
        <v>406</v>
      </c>
      <c r="AN64" s="148" t="s">
        <v>50</v>
      </c>
      <c r="AO64" s="151" t="s">
        <v>103</v>
      </c>
      <c r="AP64" s="371"/>
      <c r="AQ64" s="369"/>
      <c r="AR64" s="371" t="e">
        <f t="shared" si="0"/>
        <v>#DIV/0!</v>
      </c>
    </row>
    <row r="65" spans="1:54" ht="24.95" customHeight="1">
      <c r="A65" s="7">
        <v>60</v>
      </c>
      <c r="B65" s="301"/>
      <c r="C65" s="301"/>
      <c r="D65" s="378"/>
      <c r="E65" s="381"/>
      <c r="F65" s="17">
        <v>2</v>
      </c>
      <c r="G65" s="9" t="s">
        <v>52</v>
      </c>
      <c r="H65" s="374"/>
      <c r="I65" s="374"/>
      <c r="J65" s="376"/>
      <c r="K65" s="376"/>
      <c r="L65" s="374"/>
      <c r="M65" s="374"/>
      <c r="N65" s="374"/>
      <c r="O65" s="374"/>
      <c r="P65" s="374"/>
      <c r="Q65" s="374"/>
      <c r="R65" s="374"/>
      <c r="S65" s="374"/>
      <c r="T65" s="374"/>
      <c r="U65" s="374"/>
      <c r="V65" s="374"/>
      <c r="W65" s="374"/>
      <c r="X65" s="396"/>
      <c r="Y65" s="55"/>
      <c r="Z65" s="244"/>
      <c r="AA65" s="16">
        <v>1</v>
      </c>
      <c r="AB65" s="105"/>
      <c r="AC65" s="105"/>
      <c r="AD65" s="105"/>
      <c r="AE65" s="105"/>
      <c r="AF65" s="105"/>
      <c r="AG65" s="105"/>
      <c r="AH65" s="105"/>
      <c r="AI65" s="107"/>
      <c r="AJ65" s="105"/>
      <c r="AK65" s="105"/>
      <c r="AL65" s="105"/>
      <c r="AM65" s="180" t="s">
        <v>406</v>
      </c>
      <c r="AN65" s="148" t="s">
        <v>50</v>
      </c>
      <c r="AO65" s="151" t="s">
        <v>103</v>
      </c>
      <c r="AP65" s="372"/>
      <c r="AQ65" s="370"/>
      <c r="AR65" s="372"/>
    </row>
    <row r="66" spans="1:54" ht="24.95" customHeight="1">
      <c r="A66" s="7">
        <v>61</v>
      </c>
      <c r="B66" s="302"/>
      <c r="C66" s="301"/>
      <c r="D66" s="378"/>
      <c r="E66" s="381"/>
      <c r="F66" s="17">
        <v>3</v>
      </c>
      <c r="G66" s="21" t="s">
        <v>53</v>
      </c>
      <c r="H66" s="374"/>
      <c r="I66" s="374"/>
      <c r="J66" s="376"/>
      <c r="K66" s="376"/>
      <c r="L66" s="374"/>
      <c r="M66" s="374"/>
      <c r="N66" s="374"/>
      <c r="O66" s="374"/>
      <c r="P66" s="374"/>
      <c r="Q66" s="374"/>
      <c r="R66" s="374"/>
      <c r="S66" s="374"/>
      <c r="T66" s="374"/>
      <c r="U66" s="374"/>
      <c r="V66" s="374"/>
      <c r="W66" s="374"/>
      <c r="X66" s="396"/>
      <c r="Y66" s="55"/>
      <c r="Z66" s="244"/>
      <c r="AA66" s="16">
        <v>1</v>
      </c>
      <c r="AB66" s="105"/>
      <c r="AC66" s="105"/>
      <c r="AD66" s="105"/>
      <c r="AE66" s="105"/>
      <c r="AF66" s="105"/>
      <c r="AG66" s="105"/>
      <c r="AH66" s="105"/>
      <c r="AI66" s="107"/>
      <c r="AJ66" s="105"/>
      <c r="AK66" s="105"/>
      <c r="AL66" s="105"/>
      <c r="AM66" s="180" t="s">
        <v>406</v>
      </c>
      <c r="AN66" s="148" t="s">
        <v>50</v>
      </c>
      <c r="AO66" s="151" t="s">
        <v>103</v>
      </c>
      <c r="AP66" s="372"/>
      <c r="AQ66" s="370"/>
      <c r="AR66" s="372"/>
    </row>
    <row r="67" spans="1:54" ht="24.95" customHeight="1">
      <c r="A67" s="7">
        <v>62</v>
      </c>
      <c r="B67" s="300">
        <v>20</v>
      </c>
      <c r="C67" s="300" t="s">
        <v>168</v>
      </c>
      <c r="D67" s="377" t="s">
        <v>169</v>
      </c>
      <c r="E67" s="390" t="s">
        <v>170</v>
      </c>
      <c r="F67" s="17">
        <v>1</v>
      </c>
      <c r="G67" s="9" t="s">
        <v>46</v>
      </c>
      <c r="H67" s="383" t="s">
        <v>47</v>
      </c>
      <c r="I67" s="375">
        <v>1002.5</v>
      </c>
      <c r="J67" s="375">
        <v>1143.3800000000001</v>
      </c>
      <c r="K67" s="375">
        <v>1028.3</v>
      </c>
      <c r="L67" s="373">
        <v>41681</v>
      </c>
      <c r="M67" s="373">
        <v>41719</v>
      </c>
      <c r="N67" s="373">
        <v>41726</v>
      </c>
      <c r="O67" s="373"/>
      <c r="P67" s="373"/>
      <c r="Q67" s="373" t="s">
        <v>171</v>
      </c>
      <c r="R67" s="375">
        <v>98161055</v>
      </c>
      <c r="S67" s="13"/>
      <c r="T67" s="13"/>
      <c r="U67" s="13"/>
      <c r="V67" s="13"/>
      <c r="W67" s="13"/>
      <c r="X67" s="362" t="s">
        <v>172</v>
      </c>
      <c r="Y67" s="26"/>
      <c r="Z67" s="26"/>
      <c r="AA67" s="27"/>
      <c r="AB67" s="123"/>
      <c r="AC67" s="123"/>
      <c r="AD67" s="123"/>
      <c r="AE67" s="123"/>
      <c r="AF67" s="123"/>
      <c r="AG67" s="123"/>
      <c r="AH67" s="123"/>
      <c r="AI67" s="115"/>
      <c r="AJ67" s="123"/>
      <c r="AK67" s="123"/>
      <c r="AL67" s="123">
        <v>1</v>
      </c>
      <c r="AM67" s="82"/>
      <c r="AN67" s="148" t="s">
        <v>50</v>
      </c>
      <c r="AO67" s="151" t="s">
        <v>133</v>
      </c>
      <c r="AP67" s="371">
        <v>981.61054999999999</v>
      </c>
      <c r="AQ67" s="369">
        <v>266.23</v>
      </c>
      <c r="AR67" s="371">
        <f t="shared" si="0"/>
        <v>27.12</v>
      </c>
    </row>
    <row r="68" spans="1:54" ht="24.95" customHeight="1">
      <c r="A68" s="7">
        <v>63</v>
      </c>
      <c r="B68" s="301"/>
      <c r="C68" s="301"/>
      <c r="D68" s="378"/>
      <c r="E68" s="381"/>
      <c r="F68" s="17">
        <v>2</v>
      </c>
      <c r="G68" s="9" t="s">
        <v>52</v>
      </c>
      <c r="H68" s="384"/>
      <c r="I68" s="376"/>
      <c r="J68" s="376"/>
      <c r="K68" s="376"/>
      <c r="L68" s="374"/>
      <c r="M68" s="374"/>
      <c r="N68" s="374"/>
      <c r="O68" s="374"/>
      <c r="P68" s="374"/>
      <c r="Q68" s="374"/>
      <c r="R68" s="376"/>
      <c r="S68" s="14"/>
      <c r="T68" s="14"/>
      <c r="U68" s="14"/>
      <c r="V68" s="14"/>
      <c r="W68" s="14"/>
      <c r="X68" s="363"/>
      <c r="Y68" s="26"/>
      <c r="Z68" s="26"/>
      <c r="AA68" s="27"/>
      <c r="AB68" s="123"/>
      <c r="AC68" s="123"/>
      <c r="AD68" s="123"/>
      <c r="AE68" s="123"/>
      <c r="AF68" s="123"/>
      <c r="AG68" s="123"/>
      <c r="AH68" s="123"/>
      <c r="AI68" s="115"/>
      <c r="AJ68" s="123"/>
      <c r="AK68" s="123"/>
      <c r="AL68" s="123">
        <v>1</v>
      </c>
      <c r="AM68" s="82"/>
      <c r="AN68" s="148" t="s">
        <v>50</v>
      </c>
      <c r="AO68" s="151" t="s">
        <v>133</v>
      </c>
      <c r="AP68" s="372"/>
      <c r="AQ68" s="370"/>
      <c r="AR68" s="372"/>
    </row>
    <row r="69" spans="1:54" ht="24.95" customHeight="1">
      <c r="A69" s="7">
        <v>64</v>
      </c>
      <c r="B69" s="301"/>
      <c r="C69" s="301"/>
      <c r="D69" s="378"/>
      <c r="E69" s="381"/>
      <c r="F69" s="17">
        <v>3</v>
      </c>
      <c r="G69" s="21" t="s">
        <v>53</v>
      </c>
      <c r="H69" s="384"/>
      <c r="I69" s="376"/>
      <c r="J69" s="376"/>
      <c r="K69" s="376"/>
      <c r="L69" s="374"/>
      <c r="M69" s="374"/>
      <c r="N69" s="374"/>
      <c r="O69" s="374"/>
      <c r="P69" s="374"/>
      <c r="Q69" s="374"/>
      <c r="R69" s="376"/>
      <c r="S69" s="14"/>
      <c r="T69" s="14"/>
      <c r="U69" s="14"/>
      <c r="V69" s="14"/>
      <c r="W69" s="14"/>
      <c r="X69" s="363"/>
      <c r="Y69" s="26"/>
      <c r="Z69" s="26"/>
      <c r="AA69" s="27"/>
      <c r="AB69" s="110"/>
      <c r="AC69" s="110"/>
      <c r="AD69" s="110"/>
      <c r="AE69" s="110"/>
      <c r="AF69" s="110"/>
      <c r="AG69" s="110"/>
      <c r="AH69" s="110"/>
      <c r="AI69" s="108"/>
      <c r="AJ69" s="110"/>
      <c r="AK69" s="110"/>
      <c r="AL69" s="110">
        <v>1</v>
      </c>
      <c r="AM69" s="82"/>
      <c r="AN69" s="148" t="s">
        <v>50</v>
      </c>
      <c r="AO69" s="151" t="s">
        <v>133</v>
      </c>
      <c r="AP69" s="372"/>
      <c r="AQ69" s="370"/>
      <c r="AR69" s="372"/>
    </row>
    <row r="70" spans="1:54" ht="24.95" customHeight="1">
      <c r="A70" s="7">
        <v>65</v>
      </c>
      <c r="B70" s="302"/>
      <c r="C70" s="302"/>
      <c r="D70" s="379"/>
      <c r="E70" s="382"/>
      <c r="F70" s="17">
        <v>4</v>
      </c>
      <c r="G70" s="18" t="s">
        <v>81</v>
      </c>
      <c r="H70" s="385"/>
      <c r="I70" s="14"/>
      <c r="J70" s="14"/>
      <c r="K70" s="14"/>
      <c r="L70" s="22"/>
      <c r="M70" s="22"/>
      <c r="N70" s="22"/>
      <c r="O70" s="22"/>
      <c r="P70" s="22"/>
      <c r="Q70" s="391"/>
      <c r="R70" s="14"/>
      <c r="S70" s="14"/>
      <c r="T70" s="14"/>
      <c r="U70" s="14"/>
      <c r="V70" s="14"/>
      <c r="W70" s="14"/>
      <c r="X70" s="364"/>
      <c r="Y70" s="26"/>
      <c r="Z70" s="26"/>
      <c r="AA70" s="27"/>
      <c r="AB70" s="110"/>
      <c r="AC70" s="110"/>
      <c r="AD70" s="110"/>
      <c r="AE70" s="110"/>
      <c r="AF70" s="110"/>
      <c r="AG70" s="106" t="s">
        <v>82</v>
      </c>
      <c r="AH70" s="106" t="s">
        <v>82</v>
      </c>
      <c r="AI70" s="106" t="s">
        <v>82</v>
      </c>
      <c r="AJ70" s="106" t="s">
        <v>82</v>
      </c>
      <c r="AK70" s="110"/>
      <c r="AL70" s="110">
        <v>1</v>
      </c>
      <c r="AM70" s="82"/>
      <c r="AN70" s="148" t="s">
        <v>50</v>
      </c>
      <c r="AO70" s="151" t="s">
        <v>133</v>
      </c>
      <c r="AP70" s="23"/>
      <c r="AQ70" s="24"/>
      <c r="AR70" s="23"/>
    </row>
    <row r="71" spans="1:54" ht="24.95" customHeight="1">
      <c r="A71" s="7">
        <v>66</v>
      </c>
      <c r="B71" s="300">
        <v>21</v>
      </c>
      <c r="C71" s="300" t="s">
        <v>173</v>
      </c>
      <c r="D71" s="377" t="s">
        <v>80</v>
      </c>
      <c r="E71" s="390" t="s">
        <v>174</v>
      </c>
      <c r="F71" s="17">
        <v>1</v>
      </c>
      <c r="G71" s="9" t="s">
        <v>46</v>
      </c>
      <c r="H71" s="383" t="s">
        <v>47</v>
      </c>
      <c r="I71" s="375">
        <v>1002.5</v>
      </c>
      <c r="J71" s="375">
        <v>1168.1400000000001</v>
      </c>
      <c r="K71" s="375">
        <v>1050.58</v>
      </c>
      <c r="L71" s="373">
        <v>41681</v>
      </c>
      <c r="M71" s="373">
        <v>41719</v>
      </c>
      <c r="N71" s="373">
        <v>41726</v>
      </c>
      <c r="O71" s="373"/>
      <c r="P71" s="373"/>
      <c r="Q71" s="373" t="s">
        <v>164</v>
      </c>
      <c r="R71" s="375">
        <v>101276222</v>
      </c>
      <c r="S71" s="375"/>
      <c r="T71" s="375"/>
      <c r="U71" s="375"/>
      <c r="V71" s="375"/>
      <c r="W71" s="375"/>
      <c r="X71" s="362" t="s">
        <v>175</v>
      </c>
      <c r="Y71" s="26"/>
      <c r="Z71" s="26"/>
      <c r="AA71" s="27"/>
      <c r="AB71" s="104"/>
      <c r="AC71" s="104"/>
      <c r="AD71" s="104">
        <v>1</v>
      </c>
      <c r="AE71" s="105"/>
      <c r="AF71" s="105"/>
      <c r="AG71" s="105"/>
      <c r="AH71" s="105"/>
      <c r="AI71" s="107"/>
      <c r="AJ71" s="105"/>
      <c r="AK71" s="105"/>
      <c r="AL71" s="105"/>
      <c r="AM71" s="82" t="s">
        <v>390</v>
      </c>
      <c r="AN71" s="148" t="s">
        <v>50</v>
      </c>
      <c r="AO71" s="149" t="s">
        <v>80</v>
      </c>
      <c r="AP71" s="371">
        <v>1012.76222</v>
      </c>
      <c r="AQ71" s="369"/>
      <c r="AR71" s="371">
        <f t="shared" si="0"/>
        <v>0</v>
      </c>
    </row>
    <row r="72" spans="1:54" ht="24.95" customHeight="1">
      <c r="A72" s="7">
        <v>67</v>
      </c>
      <c r="B72" s="301"/>
      <c r="C72" s="301"/>
      <c r="D72" s="378"/>
      <c r="E72" s="381"/>
      <c r="F72" s="17">
        <v>2</v>
      </c>
      <c r="G72" s="9" t="s">
        <v>52</v>
      </c>
      <c r="H72" s="384"/>
      <c r="I72" s="376"/>
      <c r="J72" s="376"/>
      <c r="K72" s="376"/>
      <c r="L72" s="374"/>
      <c r="M72" s="374"/>
      <c r="N72" s="374"/>
      <c r="O72" s="374"/>
      <c r="P72" s="374"/>
      <c r="Q72" s="374"/>
      <c r="R72" s="376"/>
      <c r="S72" s="376"/>
      <c r="T72" s="376"/>
      <c r="U72" s="376"/>
      <c r="V72" s="376"/>
      <c r="W72" s="376"/>
      <c r="X72" s="363"/>
      <c r="Y72" s="26"/>
      <c r="Z72" s="26"/>
      <c r="AA72" s="27">
        <v>1</v>
      </c>
      <c r="AB72" s="105"/>
      <c r="AC72" s="105"/>
      <c r="AD72" s="105"/>
      <c r="AE72" s="105"/>
      <c r="AF72" s="105"/>
      <c r="AG72" s="105"/>
      <c r="AH72" s="105"/>
      <c r="AI72" s="107"/>
      <c r="AJ72" s="105"/>
      <c r="AK72" s="105"/>
      <c r="AL72" s="105"/>
      <c r="AM72" s="82" t="s">
        <v>113</v>
      </c>
      <c r="AN72" s="148" t="s">
        <v>50</v>
      </c>
      <c r="AO72" s="149" t="s">
        <v>80</v>
      </c>
      <c r="AP72" s="372"/>
      <c r="AQ72" s="370"/>
      <c r="AR72" s="372"/>
    </row>
    <row r="73" spans="1:54" ht="24.95" customHeight="1">
      <c r="A73" s="7">
        <v>68</v>
      </c>
      <c r="B73" s="301"/>
      <c r="C73" s="301"/>
      <c r="D73" s="378"/>
      <c r="E73" s="381"/>
      <c r="F73" s="17">
        <v>3</v>
      </c>
      <c r="G73" s="21" t="s">
        <v>53</v>
      </c>
      <c r="H73" s="384"/>
      <c r="I73" s="376"/>
      <c r="J73" s="376"/>
      <c r="K73" s="376"/>
      <c r="L73" s="374"/>
      <c r="M73" s="374"/>
      <c r="N73" s="374"/>
      <c r="O73" s="374"/>
      <c r="P73" s="374"/>
      <c r="Q73" s="374"/>
      <c r="R73" s="376"/>
      <c r="S73" s="376"/>
      <c r="T73" s="376"/>
      <c r="U73" s="376"/>
      <c r="V73" s="376"/>
      <c r="W73" s="376"/>
      <c r="X73" s="363"/>
      <c r="Y73" s="26"/>
      <c r="Z73" s="26"/>
      <c r="AA73" s="27"/>
      <c r="AB73" s="104"/>
      <c r="AC73" s="104"/>
      <c r="AD73" s="104"/>
      <c r="AE73" s="104"/>
      <c r="AF73" s="104">
        <v>1</v>
      </c>
      <c r="AG73" s="105"/>
      <c r="AH73" s="105"/>
      <c r="AI73" s="107"/>
      <c r="AJ73" s="105"/>
      <c r="AK73" s="105"/>
      <c r="AL73" s="105"/>
      <c r="AM73" s="82" t="s">
        <v>401</v>
      </c>
      <c r="AN73" s="148" t="s">
        <v>50</v>
      </c>
      <c r="AO73" s="149" t="s">
        <v>80</v>
      </c>
      <c r="AP73" s="372"/>
      <c r="AQ73" s="370"/>
      <c r="AR73" s="372"/>
    </row>
    <row r="74" spans="1:54" ht="24.95" customHeight="1">
      <c r="A74" s="7">
        <v>69</v>
      </c>
      <c r="B74" s="302"/>
      <c r="C74" s="302"/>
      <c r="D74" s="379"/>
      <c r="E74" s="382"/>
      <c r="F74" s="17">
        <v>4</v>
      </c>
      <c r="G74" s="18" t="s">
        <v>81</v>
      </c>
      <c r="H74" s="385"/>
      <c r="I74" s="14"/>
      <c r="J74" s="14"/>
      <c r="K74" s="14"/>
      <c r="L74" s="22"/>
      <c r="M74" s="22"/>
      <c r="N74" s="22"/>
      <c r="O74" s="22"/>
      <c r="P74" s="22"/>
      <c r="Q74" s="22"/>
      <c r="R74" s="14"/>
      <c r="S74" s="14"/>
      <c r="T74" s="14"/>
      <c r="U74" s="14"/>
      <c r="V74" s="14"/>
      <c r="W74" s="14"/>
      <c r="X74" s="364"/>
      <c r="Y74" s="26"/>
      <c r="Z74" s="26"/>
      <c r="AA74" s="27"/>
      <c r="AB74" s="104"/>
      <c r="AC74" s="104">
        <v>1</v>
      </c>
      <c r="AD74" s="105"/>
      <c r="AE74" s="105"/>
      <c r="AF74" s="105"/>
      <c r="AG74" s="106" t="s">
        <v>82</v>
      </c>
      <c r="AH74" s="106" t="s">
        <v>82</v>
      </c>
      <c r="AI74" s="106" t="s">
        <v>82</v>
      </c>
      <c r="AJ74" s="106" t="s">
        <v>82</v>
      </c>
      <c r="AK74" s="105"/>
      <c r="AL74" s="105"/>
      <c r="AM74" s="82" t="s">
        <v>402</v>
      </c>
      <c r="AN74" s="148" t="s">
        <v>50</v>
      </c>
      <c r="AO74" s="149" t="s">
        <v>80</v>
      </c>
      <c r="AP74" s="23"/>
      <c r="AQ74" s="24"/>
      <c r="AR74" s="23"/>
    </row>
    <row r="75" spans="1:54" ht="24.95" customHeight="1">
      <c r="A75" s="7">
        <v>70</v>
      </c>
      <c r="B75" s="300">
        <v>22</v>
      </c>
      <c r="C75" s="300" t="s">
        <v>176</v>
      </c>
      <c r="D75" s="377" t="s">
        <v>177</v>
      </c>
      <c r="E75" s="390" t="s">
        <v>178</v>
      </c>
      <c r="F75" s="17">
        <v>1</v>
      </c>
      <c r="G75" s="9" t="s">
        <v>46</v>
      </c>
      <c r="H75" s="373" t="s">
        <v>179</v>
      </c>
      <c r="I75" s="375">
        <v>1002.5</v>
      </c>
      <c r="J75" s="375">
        <v>1194.49</v>
      </c>
      <c r="K75" s="375">
        <v>1074.29</v>
      </c>
      <c r="L75" s="373">
        <v>41681</v>
      </c>
      <c r="M75" s="373">
        <v>41719</v>
      </c>
      <c r="N75" s="373">
        <v>41726</v>
      </c>
      <c r="O75" s="373"/>
      <c r="P75" s="373"/>
      <c r="Q75" s="373" t="s">
        <v>180</v>
      </c>
      <c r="R75" s="375">
        <v>104152071</v>
      </c>
      <c r="S75" s="375">
        <v>2878000</v>
      </c>
      <c r="T75" s="375"/>
      <c r="U75" s="375"/>
      <c r="V75" s="375"/>
      <c r="W75" s="375"/>
      <c r="X75" s="362" t="s">
        <v>181</v>
      </c>
      <c r="Y75" s="26"/>
      <c r="Z75" s="26"/>
      <c r="AA75" s="27"/>
      <c r="AB75" s="110"/>
      <c r="AC75" s="110"/>
      <c r="AD75" s="123"/>
      <c r="AE75" s="123"/>
      <c r="AF75" s="123"/>
      <c r="AG75" s="123"/>
      <c r="AH75" s="123"/>
      <c r="AI75" s="138" t="s">
        <v>82</v>
      </c>
      <c r="AJ75" s="138" t="s">
        <v>82</v>
      </c>
      <c r="AK75" s="123"/>
      <c r="AL75" s="123">
        <v>1</v>
      </c>
      <c r="AM75" s="178" t="s">
        <v>371</v>
      </c>
      <c r="AN75" s="148" t="s">
        <v>50</v>
      </c>
      <c r="AO75" s="149" t="s">
        <v>80</v>
      </c>
      <c r="AP75" s="392">
        <v>1041.52071</v>
      </c>
      <c r="AQ75" s="369">
        <v>304.99</v>
      </c>
      <c r="AR75" s="371">
        <f t="shared" ref="AR75:AR91" si="1">ROUND(AQ75/AP75*100,2)</f>
        <v>29.28</v>
      </c>
      <c r="BB75" s="1" t="s">
        <v>182</v>
      </c>
    </row>
    <row r="76" spans="1:54" ht="24.95" customHeight="1">
      <c r="A76" s="7">
        <v>71</v>
      </c>
      <c r="B76" s="301"/>
      <c r="C76" s="301"/>
      <c r="D76" s="378"/>
      <c r="E76" s="381"/>
      <c r="F76" s="17">
        <v>2</v>
      </c>
      <c r="G76" s="9" t="s">
        <v>52</v>
      </c>
      <c r="H76" s="374"/>
      <c r="I76" s="376"/>
      <c r="J76" s="376"/>
      <c r="K76" s="376"/>
      <c r="L76" s="374"/>
      <c r="M76" s="374"/>
      <c r="N76" s="374"/>
      <c r="O76" s="374"/>
      <c r="P76" s="374"/>
      <c r="Q76" s="374"/>
      <c r="R76" s="376"/>
      <c r="S76" s="376"/>
      <c r="T76" s="376"/>
      <c r="U76" s="376"/>
      <c r="V76" s="376"/>
      <c r="W76" s="376"/>
      <c r="X76" s="363"/>
      <c r="Y76" s="26"/>
      <c r="Z76" s="26"/>
      <c r="AA76" s="27"/>
      <c r="AB76" s="110"/>
      <c r="AC76" s="110"/>
      <c r="AD76" s="123"/>
      <c r="AE76" s="123"/>
      <c r="AF76" s="123"/>
      <c r="AG76" s="123"/>
      <c r="AH76" s="123"/>
      <c r="AI76" s="115"/>
      <c r="AJ76" s="123"/>
      <c r="AK76" s="123"/>
      <c r="AL76" s="123">
        <v>1</v>
      </c>
      <c r="AM76" s="178" t="s">
        <v>371</v>
      </c>
      <c r="AN76" s="148" t="s">
        <v>50</v>
      </c>
      <c r="AO76" s="149" t="s">
        <v>80</v>
      </c>
      <c r="AP76" s="393"/>
      <c r="AQ76" s="370"/>
      <c r="AR76" s="372"/>
    </row>
    <row r="77" spans="1:54" ht="24.95" customHeight="1">
      <c r="A77" s="7">
        <v>72</v>
      </c>
      <c r="B77" s="301"/>
      <c r="C77" s="301"/>
      <c r="D77" s="378"/>
      <c r="E77" s="381"/>
      <c r="F77" s="17">
        <v>3</v>
      </c>
      <c r="G77" s="21" t="s">
        <v>53</v>
      </c>
      <c r="H77" s="374"/>
      <c r="I77" s="376"/>
      <c r="J77" s="376"/>
      <c r="K77" s="376"/>
      <c r="L77" s="374"/>
      <c r="M77" s="374"/>
      <c r="N77" s="374"/>
      <c r="O77" s="374"/>
      <c r="P77" s="374"/>
      <c r="Q77" s="391"/>
      <c r="R77" s="376"/>
      <c r="S77" s="376"/>
      <c r="T77" s="376"/>
      <c r="U77" s="376"/>
      <c r="V77" s="376"/>
      <c r="W77" s="376"/>
      <c r="X77" s="363"/>
      <c r="Y77" s="26"/>
      <c r="Z77" s="26"/>
      <c r="AA77" s="27"/>
      <c r="AB77" s="110"/>
      <c r="AC77" s="110"/>
      <c r="AD77" s="123"/>
      <c r="AE77" s="123"/>
      <c r="AF77" s="123"/>
      <c r="AG77" s="123"/>
      <c r="AH77" s="123"/>
      <c r="AI77" s="115"/>
      <c r="AJ77" s="123"/>
      <c r="AK77" s="123"/>
      <c r="AL77" s="123">
        <v>1</v>
      </c>
      <c r="AM77" s="178" t="s">
        <v>371</v>
      </c>
      <c r="AN77" s="148" t="s">
        <v>50</v>
      </c>
      <c r="AO77" s="149" t="s">
        <v>80</v>
      </c>
      <c r="AP77" s="394"/>
      <c r="AQ77" s="370"/>
      <c r="AR77" s="372"/>
    </row>
    <row r="78" spans="1:54" ht="24.95" customHeight="1">
      <c r="A78" s="7">
        <v>73</v>
      </c>
      <c r="B78" s="302"/>
      <c r="C78" s="302"/>
      <c r="D78" s="379"/>
      <c r="E78" s="382"/>
      <c r="F78" s="17">
        <v>4</v>
      </c>
      <c r="G78" s="18" t="s">
        <v>81</v>
      </c>
      <c r="H78" s="391"/>
      <c r="I78" s="14"/>
      <c r="J78" s="14"/>
      <c r="K78" s="14"/>
      <c r="L78" s="22"/>
      <c r="M78" s="22"/>
      <c r="N78" s="22"/>
      <c r="O78" s="22"/>
      <c r="P78" s="22"/>
      <c r="Q78" s="22"/>
      <c r="R78" s="14"/>
      <c r="S78" s="14"/>
      <c r="T78" s="14"/>
      <c r="U78" s="14"/>
      <c r="V78" s="14"/>
      <c r="W78" s="14"/>
      <c r="X78" s="364"/>
      <c r="Y78" s="26"/>
      <c r="Z78" s="26"/>
      <c r="AA78" s="27"/>
      <c r="AB78" s="110"/>
      <c r="AC78" s="110"/>
      <c r="AD78" s="123"/>
      <c r="AE78" s="123"/>
      <c r="AF78" s="123"/>
      <c r="AG78" s="106" t="s">
        <v>82</v>
      </c>
      <c r="AH78" s="106" t="s">
        <v>82</v>
      </c>
      <c r="AI78" s="106" t="s">
        <v>82</v>
      </c>
      <c r="AJ78" s="106" t="s">
        <v>82</v>
      </c>
      <c r="AK78" s="123"/>
      <c r="AL78" s="123">
        <v>1</v>
      </c>
      <c r="AM78" s="178" t="s">
        <v>371</v>
      </c>
      <c r="AN78" s="148" t="s">
        <v>50</v>
      </c>
      <c r="AO78" s="149" t="s">
        <v>80</v>
      </c>
      <c r="AP78" s="28"/>
      <c r="AQ78" s="24"/>
      <c r="AR78" s="23"/>
    </row>
    <row r="79" spans="1:54" ht="24.95" customHeight="1">
      <c r="A79" s="7">
        <v>74</v>
      </c>
      <c r="B79" s="300">
        <v>23</v>
      </c>
      <c r="C79" s="300" t="s">
        <v>183</v>
      </c>
      <c r="D79" s="377" t="s">
        <v>184</v>
      </c>
      <c r="E79" s="390" t="s">
        <v>185</v>
      </c>
      <c r="F79" s="17">
        <v>1</v>
      </c>
      <c r="G79" s="9" t="s">
        <v>46</v>
      </c>
      <c r="H79" s="373" t="s">
        <v>186</v>
      </c>
      <c r="I79" s="373">
        <v>1002.5</v>
      </c>
      <c r="J79" s="375">
        <v>1170.69</v>
      </c>
      <c r="K79" s="375">
        <v>1052.8699999999999</v>
      </c>
      <c r="L79" s="373">
        <v>41681</v>
      </c>
      <c r="M79" s="373">
        <v>41719</v>
      </c>
      <c r="N79" s="373">
        <v>41726</v>
      </c>
      <c r="O79" s="373"/>
      <c r="P79" s="373"/>
      <c r="Q79" s="373" t="s">
        <v>187</v>
      </c>
      <c r="R79" s="375">
        <v>100548285</v>
      </c>
      <c r="S79" s="375">
        <v>3143000</v>
      </c>
      <c r="T79" s="375"/>
      <c r="U79" s="375"/>
      <c r="V79" s="375"/>
      <c r="W79" s="375"/>
      <c r="X79" s="362" t="s">
        <v>188</v>
      </c>
      <c r="Y79" s="26"/>
      <c r="Z79" s="26"/>
      <c r="AA79" s="27"/>
      <c r="AB79" s="123">
        <v>1</v>
      </c>
      <c r="AC79" s="111"/>
      <c r="AD79" s="111"/>
      <c r="AE79" s="111"/>
      <c r="AF79" s="111"/>
      <c r="AG79" s="111"/>
      <c r="AH79" s="111"/>
      <c r="AI79" s="107"/>
      <c r="AJ79" s="105"/>
      <c r="AK79" s="105"/>
      <c r="AL79" s="105"/>
      <c r="AM79" s="82"/>
      <c r="AN79" s="148" t="s">
        <v>50</v>
      </c>
      <c r="AO79" s="149" t="s">
        <v>80</v>
      </c>
      <c r="AP79" s="371">
        <v>1005.48285</v>
      </c>
      <c r="AQ79" s="369"/>
      <c r="AR79" s="371">
        <f t="shared" si="1"/>
        <v>0</v>
      </c>
    </row>
    <row r="80" spans="1:54" ht="24.95" customHeight="1">
      <c r="A80" s="7">
        <v>75</v>
      </c>
      <c r="B80" s="301"/>
      <c r="C80" s="301"/>
      <c r="D80" s="378"/>
      <c r="E80" s="381"/>
      <c r="F80" s="17">
        <v>2</v>
      </c>
      <c r="G80" s="9" t="s">
        <v>52</v>
      </c>
      <c r="H80" s="374"/>
      <c r="I80" s="374"/>
      <c r="J80" s="376"/>
      <c r="K80" s="376"/>
      <c r="L80" s="374"/>
      <c r="M80" s="374"/>
      <c r="N80" s="374"/>
      <c r="O80" s="374"/>
      <c r="P80" s="374"/>
      <c r="Q80" s="374"/>
      <c r="R80" s="376"/>
      <c r="S80" s="376"/>
      <c r="T80" s="376"/>
      <c r="U80" s="376"/>
      <c r="V80" s="376"/>
      <c r="W80" s="376"/>
      <c r="X80" s="363"/>
      <c r="Y80" s="26"/>
      <c r="Z80" s="26"/>
      <c r="AA80" s="27"/>
      <c r="AB80" s="123"/>
      <c r="AC80" s="123"/>
      <c r="AD80" s="123"/>
      <c r="AE80" s="123"/>
      <c r="AF80" s="123">
        <v>1</v>
      </c>
      <c r="AG80" s="111"/>
      <c r="AH80" s="111"/>
      <c r="AI80" s="107"/>
      <c r="AJ80" s="105"/>
      <c r="AK80" s="105"/>
      <c r="AL80" s="105"/>
      <c r="AM80" s="82"/>
      <c r="AN80" s="148" t="s">
        <v>50</v>
      </c>
      <c r="AO80" s="149" t="s">
        <v>80</v>
      </c>
      <c r="AP80" s="372"/>
      <c r="AQ80" s="370"/>
      <c r="AR80" s="372"/>
    </row>
    <row r="81" spans="1:45" ht="24.95" customHeight="1">
      <c r="A81" s="7">
        <v>76</v>
      </c>
      <c r="B81" s="301"/>
      <c r="C81" s="301"/>
      <c r="D81" s="378"/>
      <c r="E81" s="381"/>
      <c r="F81" s="17">
        <v>3</v>
      </c>
      <c r="G81" s="21" t="s">
        <v>53</v>
      </c>
      <c r="H81" s="374"/>
      <c r="I81" s="374"/>
      <c r="J81" s="376"/>
      <c r="K81" s="376"/>
      <c r="L81" s="374"/>
      <c r="M81" s="374"/>
      <c r="N81" s="374"/>
      <c r="O81" s="374"/>
      <c r="P81" s="374"/>
      <c r="Q81" s="374"/>
      <c r="R81" s="376"/>
      <c r="S81" s="376"/>
      <c r="T81" s="376"/>
      <c r="U81" s="376"/>
      <c r="V81" s="376"/>
      <c r="W81" s="376"/>
      <c r="X81" s="363"/>
      <c r="Y81" s="26"/>
      <c r="Z81" s="26"/>
      <c r="AA81" s="27"/>
      <c r="AB81" s="123"/>
      <c r="AC81" s="123"/>
      <c r="AD81" s="123">
        <v>1</v>
      </c>
      <c r="AE81" s="111"/>
      <c r="AF81" s="111"/>
      <c r="AG81" s="111"/>
      <c r="AH81" s="111"/>
      <c r="AI81" s="144"/>
      <c r="AJ81" s="113"/>
      <c r="AK81" s="105"/>
      <c r="AL81" s="105"/>
      <c r="AM81" s="82"/>
      <c r="AN81" s="148" t="s">
        <v>50</v>
      </c>
      <c r="AO81" s="151" t="s">
        <v>80</v>
      </c>
      <c r="AP81" s="372"/>
      <c r="AQ81" s="370"/>
      <c r="AR81" s="372"/>
    </row>
    <row r="82" spans="1:45" ht="24.95" customHeight="1">
      <c r="A82" s="7">
        <v>77</v>
      </c>
      <c r="B82" s="302"/>
      <c r="C82" s="302"/>
      <c r="D82" s="379"/>
      <c r="E82" s="382"/>
      <c r="F82" s="17">
        <v>4</v>
      </c>
      <c r="G82" s="18" t="s">
        <v>81</v>
      </c>
      <c r="H82" s="391"/>
      <c r="I82" s="22"/>
      <c r="J82" s="14"/>
      <c r="K82" s="14"/>
      <c r="L82" s="22"/>
      <c r="M82" s="22"/>
      <c r="N82" s="22"/>
      <c r="O82" s="22"/>
      <c r="P82" s="22"/>
      <c r="Q82" s="22"/>
      <c r="R82" s="14"/>
      <c r="S82" s="14"/>
      <c r="T82" s="14"/>
      <c r="U82" s="14"/>
      <c r="V82" s="14"/>
      <c r="W82" s="14"/>
      <c r="X82" s="364"/>
      <c r="Y82" s="26"/>
      <c r="Z82" s="26"/>
      <c r="AA82" s="27"/>
      <c r="AB82" s="123"/>
      <c r="AC82" s="123"/>
      <c r="AD82" s="123"/>
      <c r="AE82" s="123">
        <v>1</v>
      </c>
      <c r="AF82" s="145"/>
      <c r="AG82" s="106" t="s">
        <v>82</v>
      </c>
      <c r="AH82" s="106" t="s">
        <v>82</v>
      </c>
      <c r="AI82" s="106" t="s">
        <v>82</v>
      </c>
      <c r="AJ82" s="106" t="s">
        <v>82</v>
      </c>
      <c r="AK82" s="105"/>
      <c r="AL82" s="105"/>
      <c r="AM82" s="82"/>
      <c r="AN82" s="148" t="s">
        <v>50</v>
      </c>
      <c r="AO82" s="151" t="s">
        <v>80</v>
      </c>
      <c r="AP82" s="23"/>
      <c r="AQ82" s="24"/>
      <c r="AR82" s="23"/>
    </row>
    <row r="83" spans="1:45" ht="24.95" customHeight="1">
      <c r="A83" s="7">
        <v>78</v>
      </c>
      <c r="B83" s="300">
        <v>24</v>
      </c>
      <c r="C83" s="300" t="s">
        <v>189</v>
      </c>
      <c r="D83" s="377" t="s">
        <v>74</v>
      </c>
      <c r="E83" s="390" t="s">
        <v>190</v>
      </c>
      <c r="F83" s="17">
        <v>1</v>
      </c>
      <c r="G83" s="9" t="s">
        <v>46</v>
      </c>
      <c r="H83" s="383" t="s">
        <v>191</v>
      </c>
      <c r="I83" s="375">
        <v>1002.5</v>
      </c>
      <c r="J83" s="375">
        <v>1224.03</v>
      </c>
      <c r="K83" s="375">
        <v>1100.8699999999999</v>
      </c>
      <c r="L83" s="373">
        <v>41681</v>
      </c>
      <c r="M83" s="373">
        <v>41719</v>
      </c>
      <c r="N83" s="373">
        <v>41726</v>
      </c>
      <c r="O83" s="373"/>
      <c r="P83" s="373"/>
      <c r="Q83" s="373" t="s">
        <v>187</v>
      </c>
      <c r="R83" s="375">
        <v>105121986</v>
      </c>
      <c r="S83" s="375">
        <v>3288000</v>
      </c>
      <c r="T83" s="375"/>
      <c r="U83" s="375"/>
      <c r="V83" s="375"/>
      <c r="W83" s="375"/>
      <c r="X83" s="362" t="s">
        <v>192</v>
      </c>
      <c r="Y83" s="26"/>
      <c r="Z83" s="26"/>
      <c r="AA83" s="27"/>
      <c r="AB83" s="137"/>
      <c r="AC83" s="123"/>
      <c r="AD83" s="123"/>
      <c r="AE83" s="123"/>
      <c r="AF83" s="123"/>
      <c r="AG83" s="123"/>
      <c r="AH83" s="123"/>
      <c r="AI83" s="138" t="s">
        <v>82</v>
      </c>
      <c r="AJ83" s="138" t="s">
        <v>82</v>
      </c>
      <c r="AK83" s="110"/>
      <c r="AL83" s="110">
        <v>1</v>
      </c>
      <c r="AM83" s="82"/>
      <c r="AN83" s="148" t="s">
        <v>50</v>
      </c>
      <c r="AO83" s="151" t="s">
        <v>74</v>
      </c>
      <c r="AP83" s="371">
        <v>1051.2198599999999</v>
      </c>
      <c r="AQ83" s="369">
        <v>452.49</v>
      </c>
      <c r="AR83" s="371">
        <f t="shared" si="1"/>
        <v>43.04</v>
      </c>
    </row>
    <row r="84" spans="1:45" ht="24.95" customHeight="1">
      <c r="A84" s="7">
        <v>79</v>
      </c>
      <c r="B84" s="301"/>
      <c r="C84" s="301"/>
      <c r="D84" s="378"/>
      <c r="E84" s="381"/>
      <c r="F84" s="17">
        <v>2</v>
      </c>
      <c r="G84" s="9" t="s">
        <v>52</v>
      </c>
      <c r="H84" s="384"/>
      <c r="I84" s="376"/>
      <c r="J84" s="376"/>
      <c r="K84" s="376"/>
      <c r="L84" s="374"/>
      <c r="M84" s="374"/>
      <c r="N84" s="374"/>
      <c r="O84" s="374"/>
      <c r="P84" s="374"/>
      <c r="Q84" s="374"/>
      <c r="R84" s="376"/>
      <c r="S84" s="376"/>
      <c r="T84" s="376"/>
      <c r="U84" s="376"/>
      <c r="V84" s="376"/>
      <c r="W84" s="376"/>
      <c r="X84" s="363"/>
      <c r="Y84" s="26"/>
      <c r="Z84" s="26"/>
      <c r="AA84" s="27"/>
      <c r="AB84" s="136"/>
      <c r="AC84" s="110"/>
      <c r="AD84" s="110"/>
      <c r="AE84" s="110"/>
      <c r="AF84" s="110"/>
      <c r="AG84" s="123"/>
      <c r="AH84" s="123"/>
      <c r="AI84" s="115"/>
      <c r="AJ84" s="123"/>
      <c r="AK84" s="123"/>
      <c r="AL84" s="123">
        <v>1</v>
      </c>
      <c r="AM84" s="82"/>
      <c r="AN84" s="148" t="s">
        <v>50</v>
      </c>
      <c r="AO84" s="151" t="s">
        <v>74</v>
      </c>
      <c r="AP84" s="372"/>
      <c r="AQ84" s="370"/>
      <c r="AR84" s="372"/>
    </row>
    <row r="85" spans="1:45" ht="24.95" customHeight="1">
      <c r="A85" s="7">
        <v>80</v>
      </c>
      <c r="B85" s="301"/>
      <c r="C85" s="301"/>
      <c r="D85" s="378"/>
      <c r="E85" s="381"/>
      <c r="F85" s="17">
        <v>3</v>
      </c>
      <c r="G85" s="21" t="s">
        <v>53</v>
      </c>
      <c r="H85" s="384"/>
      <c r="I85" s="376"/>
      <c r="J85" s="376"/>
      <c r="K85" s="376"/>
      <c r="L85" s="374"/>
      <c r="M85" s="374"/>
      <c r="N85" s="374"/>
      <c r="O85" s="374"/>
      <c r="P85" s="374"/>
      <c r="Q85" s="374"/>
      <c r="R85" s="376"/>
      <c r="S85" s="376"/>
      <c r="T85" s="376"/>
      <c r="U85" s="376"/>
      <c r="V85" s="376"/>
      <c r="W85" s="376"/>
      <c r="X85" s="363"/>
      <c r="Y85" s="26"/>
      <c r="Z85" s="26"/>
      <c r="AA85" s="27"/>
      <c r="AB85" s="136"/>
      <c r="AC85" s="110"/>
      <c r="AD85" s="110"/>
      <c r="AE85" s="110"/>
      <c r="AF85" s="110"/>
      <c r="AG85" s="123"/>
      <c r="AH85" s="123"/>
      <c r="AI85" s="115"/>
      <c r="AJ85" s="123"/>
      <c r="AK85" s="123"/>
      <c r="AL85" s="123">
        <v>1</v>
      </c>
      <c r="AM85" s="82"/>
      <c r="AN85" s="148" t="s">
        <v>50</v>
      </c>
      <c r="AO85" s="151" t="s">
        <v>74</v>
      </c>
      <c r="AP85" s="372"/>
      <c r="AQ85" s="370"/>
      <c r="AR85" s="372"/>
    </row>
    <row r="86" spans="1:45" ht="24.95" customHeight="1">
      <c r="A86" s="7">
        <v>81</v>
      </c>
      <c r="B86" s="302"/>
      <c r="C86" s="302"/>
      <c r="D86" s="379"/>
      <c r="E86" s="382"/>
      <c r="F86" s="17">
        <v>4</v>
      </c>
      <c r="G86" s="18" t="s">
        <v>81</v>
      </c>
      <c r="H86" s="385"/>
      <c r="I86" s="14"/>
      <c r="J86" s="14"/>
      <c r="K86" s="14"/>
      <c r="L86" s="22"/>
      <c r="M86" s="22"/>
      <c r="N86" s="22"/>
      <c r="O86" s="22"/>
      <c r="P86" s="22"/>
      <c r="Q86" s="22"/>
      <c r="R86" s="14"/>
      <c r="S86" s="14"/>
      <c r="T86" s="14"/>
      <c r="U86" s="14"/>
      <c r="V86" s="14"/>
      <c r="W86" s="14"/>
      <c r="X86" s="364"/>
      <c r="Y86" s="26"/>
      <c r="Z86" s="26"/>
      <c r="AA86" s="27"/>
      <c r="AB86" s="137"/>
      <c r="AC86" s="123"/>
      <c r="AD86" s="123"/>
      <c r="AE86" s="123"/>
      <c r="AF86" s="123"/>
      <c r="AG86" s="138" t="s">
        <v>82</v>
      </c>
      <c r="AH86" s="138" t="s">
        <v>82</v>
      </c>
      <c r="AI86" s="138" t="s">
        <v>82</v>
      </c>
      <c r="AJ86" s="138" t="s">
        <v>82</v>
      </c>
      <c r="AK86" s="123"/>
      <c r="AL86" s="123">
        <v>1</v>
      </c>
      <c r="AM86" s="82"/>
      <c r="AN86" s="148" t="s">
        <v>50</v>
      </c>
      <c r="AO86" s="151" t="s">
        <v>74</v>
      </c>
      <c r="AP86" s="23"/>
      <c r="AQ86" s="24"/>
      <c r="AR86" s="23"/>
    </row>
    <row r="87" spans="1:45" ht="24.95" customHeight="1">
      <c r="A87" s="7">
        <v>82</v>
      </c>
      <c r="B87" s="300">
        <v>25</v>
      </c>
      <c r="C87" s="300" t="s">
        <v>193</v>
      </c>
      <c r="D87" s="377" t="s">
        <v>194</v>
      </c>
      <c r="E87" s="380" t="s">
        <v>389</v>
      </c>
      <c r="F87" s="17">
        <v>1</v>
      </c>
      <c r="G87" s="9" t="s">
        <v>46</v>
      </c>
      <c r="H87" s="383" t="s">
        <v>196</v>
      </c>
      <c r="I87" s="373">
        <v>1002.5</v>
      </c>
      <c r="J87" s="375">
        <v>1268.28</v>
      </c>
      <c r="K87" s="375">
        <v>1140.68</v>
      </c>
      <c r="L87" s="373">
        <v>41681</v>
      </c>
      <c r="M87" s="373">
        <v>41719</v>
      </c>
      <c r="N87" s="373">
        <v>41726</v>
      </c>
      <c r="O87" s="373"/>
      <c r="P87" s="373"/>
      <c r="Q87" s="373"/>
      <c r="R87" s="375">
        <v>108615677</v>
      </c>
      <c r="S87" s="375">
        <v>3645000</v>
      </c>
      <c r="T87" s="375"/>
      <c r="U87" s="375"/>
      <c r="V87" s="375"/>
      <c r="W87" s="375"/>
      <c r="X87" s="362" t="s">
        <v>197</v>
      </c>
      <c r="Y87" s="26"/>
      <c r="Z87" s="26"/>
      <c r="AA87" s="29"/>
      <c r="AB87" s="110"/>
      <c r="AC87" s="123"/>
      <c r="AD87" s="123"/>
      <c r="AE87" s="123"/>
      <c r="AF87" s="123"/>
      <c r="AG87" s="123"/>
      <c r="AH87" s="123"/>
      <c r="AI87" s="123">
        <v>1</v>
      </c>
      <c r="AJ87" s="105"/>
      <c r="AK87" s="105"/>
      <c r="AL87" s="105"/>
      <c r="AM87" s="82"/>
      <c r="AN87" s="148" t="s">
        <v>50</v>
      </c>
      <c r="AO87" s="151" t="s">
        <v>153</v>
      </c>
      <c r="AP87" s="371"/>
      <c r="AQ87" s="369"/>
      <c r="AR87" s="371" t="e">
        <f t="shared" si="1"/>
        <v>#DIV/0!</v>
      </c>
    </row>
    <row r="88" spans="1:45" ht="24.95" customHeight="1">
      <c r="A88" s="7">
        <v>83</v>
      </c>
      <c r="B88" s="301"/>
      <c r="C88" s="301"/>
      <c r="D88" s="378"/>
      <c r="E88" s="381"/>
      <c r="F88" s="17">
        <v>2</v>
      </c>
      <c r="G88" s="9" t="s">
        <v>52</v>
      </c>
      <c r="H88" s="384"/>
      <c r="I88" s="374"/>
      <c r="J88" s="376"/>
      <c r="K88" s="376"/>
      <c r="L88" s="374"/>
      <c r="M88" s="374"/>
      <c r="N88" s="374"/>
      <c r="O88" s="374"/>
      <c r="P88" s="374"/>
      <c r="Q88" s="374"/>
      <c r="R88" s="376"/>
      <c r="S88" s="376"/>
      <c r="T88" s="376"/>
      <c r="U88" s="376"/>
      <c r="V88" s="376"/>
      <c r="W88" s="376"/>
      <c r="X88" s="363"/>
      <c r="Y88" s="26"/>
      <c r="Z88" s="26"/>
      <c r="AA88" s="29"/>
      <c r="AB88" s="110"/>
      <c r="AC88" s="123"/>
      <c r="AD88" s="123"/>
      <c r="AE88" s="123"/>
      <c r="AF88" s="123"/>
      <c r="AG88" s="123"/>
      <c r="AH88" s="123"/>
      <c r="AI88" s="123"/>
      <c r="AJ88" s="123"/>
      <c r="AK88" s="123">
        <v>1</v>
      </c>
      <c r="AL88" s="105"/>
      <c r="AM88" s="82"/>
      <c r="AN88" s="148" t="s">
        <v>50</v>
      </c>
      <c r="AO88" s="151" t="s">
        <v>153</v>
      </c>
      <c r="AP88" s="372"/>
      <c r="AQ88" s="370"/>
      <c r="AR88" s="372"/>
    </row>
    <row r="89" spans="1:45" ht="24.95" customHeight="1">
      <c r="A89" s="7">
        <v>84</v>
      </c>
      <c r="B89" s="301"/>
      <c r="C89" s="301"/>
      <c r="D89" s="378"/>
      <c r="E89" s="381"/>
      <c r="F89" s="17">
        <v>3</v>
      </c>
      <c r="G89" s="21" t="s">
        <v>53</v>
      </c>
      <c r="H89" s="384"/>
      <c r="I89" s="374"/>
      <c r="J89" s="376"/>
      <c r="K89" s="376"/>
      <c r="L89" s="374"/>
      <c r="M89" s="374"/>
      <c r="N89" s="374"/>
      <c r="O89" s="374"/>
      <c r="P89" s="374"/>
      <c r="Q89" s="374"/>
      <c r="R89" s="376"/>
      <c r="S89" s="376"/>
      <c r="T89" s="376"/>
      <c r="U89" s="376"/>
      <c r="V89" s="376"/>
      <c r="W89" s="376"/>
      <c r="X89" s="363"/>
      <c r="Y89" s="26"/>
      <c r="Z89" s="26"/>
      <c r="AA89" s="29"/>
      <c r="AB89" s="110"/>
      <c r="AC89" s="123"/>
      <c r="AD89" s="123"/>
      <c r="AE89" s="123"/>
      <c r="AF89" s="123"/>
      <c r="AG89" s="123"/>
      <c r="AH89" s="123"/>
      <c r="AI89" s="123"/>
      <c r="AJ89" s="123"/>
      <c r="AK89" s="123">
        <v>1</v>
      </c>
      <c r="AL89" s="105"/>
      <c r="AM89" s="82"/>
      <c r="AN89" s="148" t="s">
        <v>50</v>
      </c>
      <c r="AO89" s="151" t="s">
        <v>153</v>
      </c>
      <c r="AP89" s="372"/>
      <c r="AQ89" s="370"/>
      <c r="AR89" s="372"/>
    </row>
    <row r="90" spans="1:45" ht="24.95" customHeight="1">
      <c r="A90" s="7">
        <v>85</v>
      </c>
      <c r="B90" s="302"/>
      <c r="C90" s="302"/>
      <c r="D90" s="379"/>
      <c r="E90" s="382"/>
      <c r="F90" s="17">
        <v>4</v>
      </c>
      <c r="G90" s="18" t="s">
        <v>81</v>
      </c>
      <c r="H90" s="385"/>
      <c r="I90" s="22"/>
      <c r="J90" s="14"/>
      <c r="K90" s="14"/>
      <c r="L90" s="22"/>
      <c r="M90" s="22"/>
      <c r="N90" s="22"/>
      <c r="O90" s="22"/>
      <c r="P90" s="22"/>
      <c r="Q90" s="22"/>
      <c r="R90" s="14"/>
      <c r="S90" s="14"/>
      <c r="T90" s="14"/>
      <c r="U90" s="14"/>
      <c r="V90" s="14"/>
      <c r="W90" s="14"/>
      <c r="X90" s="364"/>
      <c r="Y90" s="26"/>
      <c r="Z90" s="26"/>
      <c r="AA90" s="29"/>
      <c r="AB90" s="110"/>
      <c r="AC90" s="123"/>
      <c r="AD90" s="123"/>
      <c r="AE90" s="123"/>
      <c r="AF90" s="123"/>
      <c r="AG90" s="106" t="s">
        <v>82</v>
      </c>
      <c r="AH90" s="106" t="s">
        <v>82</v>
      </c>
      <c r="AI90" s="106" t="s">
        <v>82</v>
      </c>
      <c r="AJ90" s="106" t="s">
        <v>82</v>
      </c>
      <c r="AK90" s="123">
        <v>1</v>
      </c>
      <c r="AL90" s="105"/>
      <c r="AM90" s="82"/>
      <c r="AN90" s="148" t="s">
        <v>50</v>
      </c>
      <c r="AO90" s="151" t="s">
        <v>153</v>
      </c>
      <c r="AP90" s="23"/>
      <c r="AQ90" s="24"/>
      <c r="AR90" s="23"/>
    </row>
    <row r="91" spans="1:45" ht="24.95" customHeight="1">
      <c r="A91" s="7">
        <v>86</v>
      </c>
      <c r="B91" s="303">
        <v>26</v>
      </c>
      <c r="C91" s="303" t="s">
        <v>198</v>
      </c>
      <c r="D91" s="386" t="s">
        <v>199</v>
      </c>
      <c r="E91" s="387" t="s">
        <v>200</v>
      </c>
      <c r="F91" s="17">
        <v>1</v>
      </c>
      <c r="G91" s="9" t="s">
        <v>46</v>
      </c>
      <c r="H91" s="388" t="s">
        <v>201</v>
      </c>
      <c r="I91" s="368">
        <v>1002.5</v>
      </c>
      <c r="J91" s="368">
        <v>1243.2</v>
      </c>
      <c r="K91" s="368">
        <v>1118.1099999999999</v>
      </c>
      <c r="L91" s="367">
        <v>41681</v>
      </c>
      <c r="M91" s="367">
        <v>41719</v>
      </c>
      <c r="N91" s="367">
        <v>41726</v>
      </c>
      <c r="O91" s="367"/>
      <c r="P91" s="367"/>
      <c r="Q91" s="367"/>
      <c r="R91" s="368">
        <v>108613047</v>
      </c>
      <c r="S91" s="368"/>
      <c r="T91" s="368"/>
      <c r="U91" s="368"/>
      <c r="V91" s="368"/>
      <c r="W91" s="368"/>
      <c r="X91" s="389" t="s">
        <v>202</v>
      </c>
      <c r="Y91" s="76"/>
      <c r="Z91" s="76"/>
      <c r="AA91" s="29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>
        <v>1</v>
      </c>
      <c r="AL91" s="105"/>
      <c r="AM91" s="85"/>
      <c r="AN91" s="150" t="s">
        <v>50</v>
      </c>
      <c r="AO91" s="151" t="s">
        <v>153</v>
      </c>
      <c r="AP91" s="366"/>
      <c r="AQ91" s="365"/>
      <c r="AR91" s="366" t="e">
        <f t="shared" si="1"/>
        <v>#DIV/0!</v>
      </c>
    </row>
    <row r="92" spans="1:45" ht="24.95" customHeight="1">
      <c r="A92" s="7">
        <v>87</v>
      </c>
      <c r="B92" s="303"/>
      <c r="C92" s="303"/>
      <c r="D92" s="386"/>
      <c r="E92" s="387"/>
      <c r="F92" s="17">
        <v>2</v>
      </c>
      <c r="G92" s="9" t="s">
        <v>52</v>
      </c>
      <c r="H92" s="388"/>
      <c r="I92" s="368"/>
      <c r="J92" s="368"/>
      <c r="K92" s="368"/>
      <c r="L92" s="367"/>
      <c r="M92" s="367"/>
      <c r="N92" s="367"/>
      <c r="O92" s="367"/>
      <c r="P92" s="367"/>
      <c r="Q92" s="367"/>
      <c r="R92" s="368"/>
      <c r="S92" s="368"/>
      <c r="T92" s="368"/>
      <c r="U92" s="368"/>
      <c r="V92" s="368"/>
      <c r="W92" s="368"/>
      <c r="X92" s="389"/>
      <c r="Y92" s="76"/>
      <c r="Z92" s="76"/>
      <c r="AA92" s="29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>
        <v>1</v>
      </c>
      <c r="AL92" s="105"/>
      <c r="AM92" s="85"/>
      <c r="AN92" s="150" t="s">
        <v>50</v>
      </c>
      <c r="AO92" s="151" t="s">
        <v>153</v>
      </c>
      <c r="AP92" s="366"/>
      <c r="AQ92" s="365"/>
      <c r="AR92" s="366"/>
    </row>
    <row r="93" spans="1:45" ht="24.95" customHeight="1">
      <c r="A93" s="7">
        <v>88</v>
      </c>
      <c r="B93" s="303"/>
      <c r="C93" s="303"/>
      <c r="D93" s="386"/>
      <c r="E93" s="387"/>
      <c r="F93" s="17">
        <v>3</v>
      </c>
      <c r="G93" s="9" t="s">
        <v>53</v>
      </c>
      <c r="H93" s="388"/>
      <c r="I93" s="368"/>
      <c r="J93" s="368"/>
      <c r="K93" s="368"/>
      <c r="L93" s="367"/>
      <c r="M93" s="367"/>
      <c r="N93" s="367"/>
      <c r="O93" s="367"/>
      <c r="P93" s="367"/>
      <c r="Q93" s="367"/>
      <c r="R93" s="368"/>
      <c r="S93" s="368"/>
      <c r="T93" s="368"/>
      <c r="U93" s="368"/>
      <c r="V93" s="368"/>
      <c r="W93" s="368"/>
      <c r="X93" s="389"/>
      <c r="Y93" s="76"/>
      <c r="Z93" s="76"/>
      <c r="AA93" s="29"/>
      <c r="AB93" s="110"/>
      <c r="AC93" s="123"/>
      <c r="AD93" s="123"/>
      <c r="AE93" s="123"/>
      <c r="AF93" s="123"/>
      <c r="AG93" s="123"/>
      <c r="AH93" s="123"/>
      <c r="AI93" s="123"/>
      <c r="AJ93" s="123">
        <v>1</v>
      </c>
      <c r="AK93" s="105"/>
      <c r="AL93" s="105"/>
      <c r="AM93" s="85"/>
      <c r="AN93" s="150" t="s">
        <v>50</v>
      </c>
      <c r="AO93" s="151" t="s">
        <v>153</v>
      </c>
      <c r="AP93" s="366"/>
      <c r="AQ93" s="365"/>
      <c r="AR93" s="366"/>
    </row>
    <row r="94" spans="1:45" ht="24.95" customHeight="1">
      <c r="A94" s="7">
        <v>89</v>
      </c>
      <c r="B94" s="303"/>
      <c r="C94" s="303"/>
      <c r="D94" s="386"/>
      <c r="E94" s="387"/>
      <c r="F94" s="17">
        <v>4</v>
      </c>
      <c r="G94" s="73" t="s">
        <v>81</v>
      </c>
      <c r="H94" s="388"/>
      <c r="I94" s="75"/>
      <c r="J94" s="75"/>
      <c r="K94" s="75"/>
      <c r="L94" s="77"/>
      <c r="M94" s="77"/>
      <c r="N94" s="77"/>
      <c r="O94" s="77"/>
      <c r="P94" s="77"/>
      <c r="Q94" s="77"/>
      <c r="R94" s="75"/>
      <c r="S94" s="75"/>
      <c r="T94" s="75"/>
      <c r="U94" s="75"/>
      <c r="V94" s="75"/>
      <c r="W94" s="75"/>
      <c r="X94" s="389"/>
      <c r="Y94" s="76"/>
      <c r="Z94" s="76"/>
      <c r="AA94" s="29"/>
      <c r="AB94" s="123"/>
      <c r="AC94" s="123"/>
      <c r="AD94" s="123"/>
      <c r="AE94" s="123"/>
      <c r="AF94" s="123"/>
      <c r="AG94" s="106" t="s">
        <v>82</v>
      </c>
      <c r="AH94" s="106" t="s">
        <v>82</v>
      </c>
      <c r="AI94" s="106" t="s">
        <v>82</v>
      </c>
      <c r="AJ94" s="106" t="s">
        <v>82</v>
      </c>
      <c r="AK94" s="123">
        <v>1</v>
      </c>
      <c r="AL94" s="105"/>
      <c r="AM94" s="85"/>
      <c r="AN94" s="150" t="s">
        <v>50</v>
      </c>
      <c r="AO94" s="151" t="s">
        <v>153</v>
      </c>
      <c r="AP94" s="31"/>
      <c r="AQ94" s="30"/>
      <c r="AR94" s="31"/>
    </row>
    <row r="95" spans="1:45" ht="24.95" customHeight="1">
      <c r="A95" s="7">
        <v>90</v>
      </c>
      <c r="B95" s="300">
        <v>27</v>
      </c>
      <c r="C95" s="308" t="s">
        <v>203</v>
      </c>
      <c r="D95" s="311" t="s">
        <v>204</v>
      </c>
      <c r="E95" s="320" t="s">
        <v>205</v>
      </c>
      <c r="F95" s="32">
        <v>1</v>
      </c>
      <c r="G95" s="18" t="s">
        <v>46</v>
      </c>
      <c r="H95" s="335" t="s">
        <v>206</v>
      </c>
      <c r="I95" s="338">
        <v>1000</v>
      </c>
      <c r="J95" s="338">
        <v>1054.9100000000001</v>
      </c>
      <c r="K95" s="338">
        <v>948.7</v>
      </c>
      <c r="L95" s="314">
        <v>41592</v>
      </c>
      <c r="M95" s="314">
        <v>41627</v>
      </c>
      <c r="N95" s="314">
        <v>41639</v>
      </c>
      <c r="O95" s="317"/>
      <c r="P95" s="317"/>
      <c r="Q95" s="335" t="s">
        <v>207</v>
      </c>
      <c r="R95" s="338">
        <v>92902897</v>
      </c>
      <c r="S95" s="338">
        <v>2381000</v>
      </c>
      <c r="T95" s="317"/>
      <c r="U95" s="317"/>
      <c r="V95" s="317"/>
      <c r="W95" s="317"/>
      <c r="X95" s="304" t="s">
        <v>208</v>
      </c>
      <c r="Y95" s="18"/>
      <c r="Z95" s="18"/>
      <c r="AA95" s="33"/>
      <c r="AB95" s="116"/>
      <c r="AC95" s="109"/>
      <c r="AD95" s="109"/>
      <c r="AE95" s="109"/>
      <c r="AF95" s="109"/>
      <c r="AG95" s="109"/>
      <c r="AH95" s="109"/>
      <c r="AI95" s="106" t="s">
        <v>82</v>
      </c>
      <c r="AJ95" s="106" t="s">
        <v>82</v>
      </c>
      <c r="AK95" s="109">
        <v>1</v>
      </c>
      <c r="AM95" s="86"/>
      <c r="AN95" s="150" t="s">
        <v>209</v>
      </c>
      <c r="AO95" s="151" t="s">
        <v>145</v>
      </c>
      <c r="AP95" s="31"/>
      <c r="AQ95" s="31"/>
      <c r="AR95" s="31"/>
      <c r="AS95" s="34"/>
    </row>
    <row r="96" spans="1:45" ht="24.95" customHeight="1">
      <c r="A96" s="7">
        <v>91</v>
      </c>
      <c r="B96" s="301"/>
      <c r="C96" s="309"/>
      <c r="D96" s="312"/>
      <c r="E96" s="321"/>
      <c r="F96" s="32">
        <v>2</v>
      </c>
      <c r="G96" s="18" t="s">
        <v>52</v>
      </c>
      <c r="H96" s="336"/>
      <c r="I96" s="339"/>
      <c r="J96" s="339"/>
      <c r="K96" s="339"/>
      <c r="L96" s="315"/>
      <c r="M96" s="315"/>
      <c r="N96" s="315"/>
      <c r="O96" s="318"/>
      <c r="P96" s="318"/>
      <c r="Q96" s="336"/>
      <c r="R96" s="339"/>
      <c r="S96" s="339"/>
      <c r="T96" s="318"/>
      <c r="U96" s="318"/>
      <c r="V96" s="318"/>
      <c r="W96" s="318"/>
      <c r="X96" s="305"/>
      <c r="Y96" s="18"/>
      <c r="Z96" s="18"/>
      <c r="AA96" s="33"/>
      <c r="AB96" s="116"/>
      <c r="AC96" s="109"/>
      <c r="AD96" s="109"/>
      <c r="AE96" s="109"/>
      <c r="AF96" s="109"/>
      <c r="AG96" s="109"/>
      <c r="AH96" s="109"/>
      <c r="AI96" s="109"/>
      <c r="AJ96" s="109"/>
      <c r="AK96" s="109">
        <v>1</v>
      </c>
      <c r="AL96" s="117"/>
      <c r="AM96" s="86"/>
      <c r="AN96" s="150" t="s">
        <v>209</v>
      </c>
      <c r="AO96" s="151" t="s">
        <v>145</v>
      </c>
      <c r="AP96" s="31"/>
      <c r="AQ96" s="31"/>
      <c r="AR96" s="31"/>
      <c r="AS96" s="34"/>
    </row>
    <row r="97" spans="1:45" ht="24.95" customHeight="1">
      <c r="A97" s="7">
        <v>92</v>
      </c>
      <c r="B97" s="301"/>
      <c r="C97" s="309"/>
      <c r="D97" s="312"/>
      <c r="E97" s="321"/>
      <c r="F97" s="32">
        <v>3</v>
      </c>
      <c r="G97" s="18" t="s">
        <v>53</v>
      </c>
      <c r="H97" s="336"/>
      <c r="I97" s="339"/>
      <c r="J97" s="339"/>
      <c r="K97" s="339"/>
      <c r="L97" s="315"/>
      <c r="M97" s="315"/>
      <c r="N97" s="315"/>
      <c r="O97" s="318"/>
      <c r="P97" s="318"/>
      <c r="Q97" s="336"/>
      <c r="R97" s="339"/>
      <c r="S97" s="339"/>
      <c r="T97" s="318"/>
      <c r="U97" s="318"/>
      <c r="V97" s="318"/>
      <c r="W97" s="318"/>
      <c r="X97" s="305"/>
      <c r="Y97" s="18"/>
      <c r="Z97" s="18"/>
      <c r="AA97" s="33"/>
      <c r="AB97" s="120"/>
      <c r="AC97" s="109"/>
      <c r="AD97" s="109"/>
      <c r="AE97" s="109"/>
      <c r="AF97" s="109"/>
      <c r="AG97" s="109"/>
      <c r="AH97" s="109"/>
      <c r="AI97" s="109"/>
      <c r="AJ97" s="109"/>
      <c r="AK97" s="109">
        <v>1</v>
      </c>
      <c r="AL97" s="117"/>
      <c r="AM97" s="86"/>
      <c r="AN97" s="150" t="s">
        <v>209</v>
      </c>
      <c r="AO97" s="151" t="s">
        <v>145</v>
      </c>
      <c r="AP97" s="31"/>
      <c r="AQ97" s="31"/>
      <c r="AR97" s="31"/>
      <c r="AS97" s="34"/>
    </row>
    <row r="98" spans="1:45" ht="24.95" customHeight="1">
      <c r="A98" s="7">
        <v>93</v>
      </c>
      <c r="B98" s="302"/>
      <c r="C98" s="310"/>
      <c r="D98" s="313"/>
      <c r="E98" s="322"/>
      <c r="F98" s="32">
        <v>4</v>
      </c>
      <c r="G98" s="18" t="s">
        <v>81</v>
      </c>
      <c r="H98" s="337"/>
      <c r="I98" s="340"/>
      <c r="J98" s="340"/>
      <c r="K98" s="340"/>
      <c r="L98" s="316"/>
      <c r="M98" s="316"/>
      <c r="N98" s="316"/>
      <c r="O98" s="319"/>
      <c r="P98" s="319"/>
      <c r="Q98" s="337"/>
      <c r="R98" s="340"/>
      <c r="S98" s="340"/>
      <c r="T98" s="319"/>
      <c r="U98" s="319"/>
      <c r="V98" s="319"/>
      <c r="W98" s="319"/>
      <c r="X98" s="306"/>
      <c r="Y98" s="18"/>
      <c r="Z98" s="18"/>
      <c r="AA98" s="33"/>
      <c r="AB98" s="120"/>
      <c r="AC98" s="109"/>
      <c r="AD98" s="109"/>
      <c r="AE98" s="109"/>
      <c r="AF98" s="109"/>
      <c r="AG98" s="106" t="s">
        <v>82</v>
      </c>
      <c r="AH98" s="106" t="s">
        <v>82</v>
      </c>
      <c r="AI98" s="106" t="s">
        <v>82</v>
      </c>
      <c r="AJ98" s="106" t="s">
        <v>82</v>
      </c>
      <c r="AK98" s="109">
        <v>1</v>
      </c>
      <c r="AM98" s="86"/>
      <c r="AN98" s="150" t="s">
        <v>209</v>
      </c>
      <c r="AO98" s="151" t="s">
        <v>145</v>
      </c>
      <c r="AP98" s="31"/>
      <c r="AQ98" s="31"/>
      <c r="AR98" s="31"/>
      <c r="AS98" s="34"/>
    </row>
    <row r="99" spans="1:45" ht="24.95" customHeight="1">
      <c r="A99" s="7">
        <v>94</v>
      </c>
      <c r="B99" s="300">
        <v>28</v>
      </c>
      <c r="C99" s="308" t="s">
        <v>211</v>
      </c>
      <c r="D99" s="311" t="s">
        <v>212</v>
      </c>
      <c r="E99" s="320" t="s">
        <v>213</v>
      </c>
      <c r="F99" s="32">
        <v>1</v>
      </c>
      <c r="G99" s="18" t="s">
        <v>46</v>
      </c>
      <c r="H99" s="335" t="s">
        <v>214</v>
      </c>
      <c r="I99" s="338">
        <v>1000</v>
      </c>
      <c r="J99" s="338">
        <v>1068.57</v>
      </c>
      <c r="K99" s="338">
        <v>960.99</v>
      </c>
      <c r="L99" s="314">
        <v>41592</v>
      </c>
      <c r="M99" s="314">
        <v>41627</v>
      </c>
      <c r="N99" s="314">
        <v>41639</v>
      </c>
      <c r="O99" s="317"/>
      <c r="P99" s="317"/>
      <c r="Q99" s="335" t="s">
        <v>215</v>
      </c>
      <c r="R99" s="338">
        <v>94371674</v>
      </c>
      <c r="S99" s="362" t="s">
        <v>216</v>
      </c>
      <c r="T99" s="35"/>
      <c r="U99" s="35"/>
      <c r="V99" s="35"/>
      <c r="W99" s="35"/>
      <c r="X99" s="304" t="s">
        <v>217</v>
      </c>
      <c r="Y99" s="18"/>
      <c r="Z99" s="18"/>
      <c r="AA99" s="33"/>
      <c r="AB99" s="116"/>
      <c r="AC99" s="109"/>
      <c r="AD99" s="109"/>
      <c r="AE99" s="109"/>
      <c r="AF99" s="109"/>
      <c r="AG99" s="109"/>
      <c r="AH99" s="109">
        <v>1</v>
      </c>
      <c r="AI99" s="124"/>
      <c r="AJ99" s="124"/>
      <c r="AK99" s="117"/>
      <c r="AL99" s="117"/>
      <c r="AM99" s="86"/>
      <c r="AN99" s="150" t="s">
        <v>209</v>
      </c>
      <c r="AO99" s="151" t="s">
        <v>145</v>
      </c>
      <c r="AP99" s="31"/>
      <c r="AQ99" s="31"/>
      <c r="AR99" s="31"/>
      <c r="AS99" s="34"/>
    </row>
    <row r="100" spans="1:45" ht="24.95" customHeight="1">
      <c r="A100" s="7">
        <v>95</v>
      </c>
      <c r="B100" s="301"/>
      <c r="C100" s="309"/>
      <c r="D100" s="312"/>
      <c r="E100" s="321"/>
      <c r="F100" s="32">
        <v>2</v>
      </c>
      <c r="G100" s="18" t="s">
        <v>52</v>
      </c>
      <c r="H100" s="336"/>
      <c r="I100" s="339"/>
      <c r="J100" s="339"/>
      <c r="K100" s="339"/>
      <c r="L100" s="315"/>
      <c r="M100" s="315"/>
      <c r="N100" s="315"/>
      <c r="O100" s="318"/>
      <c r="P100" s="318"/>
      <c r="Q100" s="336"/>
      <c r="R100" s="339"/>
      <c r="S100" s="363"/>
      <c r="T100" s="35"/>
      <c r="U100" s="35"/>
      <c r="V100" s="35"/>
      <c r="W100" s="35"/>
      <c r="X100" s="305"/>
      <c r="Y100" s="18"/>
      <c r="Z100" s="18"/>
      <c r="AA100" s="33"/>
      <c r="AB100" s="116"/>
      <c r="AC100" s="109"/>
      <c r="AD100" s="109"/>
      <c r="AE100" s="109"/>
      <c r="AF100" s="109"/>
      <c r="AG100" s="109"/>
      <c r="AH100" s="109"/>
      <c r="AI100" s="109"/>
      <c r="AJ100" s="109">
        <v>1</v>
      </c>
      <c r="AK100" s="117"/>
      <c r="AL100" s="117"/>
      <c r="AM100" s="86" t="s">
        <v>416</v>
      </c>
      <c r="AN100" s="150" t="s">
        <v>209</v>
      </c>
      <c r="AO100" s="151" t="s">
        <v>145</v>
      </c>
      <c r="AP100" s="31"/>
      <c r="AQ100" s="31"/>
      <c r="AR100" s="31"/>
      <c r="AS100" s="34"/>
    </row>
    <row r="101" spans="1:45" ht="24.95" customHeight="1">
      <c r="A101" s="7">
        <v>96</v>
      </c>
      <c r="B101" s="301"/>
      <c r="C101" s="309"/>
      <c r="D101" s="312"/>
      <c r="E101" s="321"/>
      <c r="F101" s="32">
        <v>3</v>
      </c>
      <c r="G101" s="18" t="s">
        <v>53</v>
      </c>
      <c r="H101" s="336"/>
      <c r="I101" s="339"/>
      <c r="J101" s="339"/>
      <c r="K101" s="339"/>
      <c r="L101" s="315"/>
      <c r="M101" s="315"/>
      <c r="N101" s="315"/>
      <c r="O101" s="318"/>
      <c r="P101" s="318"/>
      <c r="Q101" s="336"/>
      <c r="R101" s="339"/>
      <c r="S101" s="363"/>
      <c r="T101" s="35"/>
      <c r="U101" s="35"/>
      <c r="V101" s="35"/>
      <c r="W101" s="35"/>
      <c r="X101" s="305"/>
      <c r="Y101" s="18"/>
      <c r="Z101" s="18"/>
      <c r="AA101" s="33"/>
      <c r="AB101" s="120"/>
      <c r="AC101" s="109"/>
      <c r="AD101" s="109"/>
      <c r="AE101" s="109"/>
      <c r="AF101" s="109"/>
      <c r="AG101" s="109"/>
      <c r="AH101" s="109">
        <v>1</v>
      </c>
      <c r="AI101" s="124"/>
      <c r="AJ101" s="124"/>
      <c r="AK101" s="117"/>
      <c r="AL101" s="117"/>
      <c r="AM101" s="86" t="s">
        <v>391</v>
      </c>
      <c r="AN101" s="150" t="s">
        <v>209</v>
      </c>
      <c r="AO101" s="151" t="s">
        <v>145</v>
      </c>
      <c r="AP101" s="31"/>
      <c r="AQ101" s="31"/>
      <c r="AR101" s="31"/>
      <c r="AS101" s="34"/>
    </row>
    <row r="102" spans="1:45" ht="24.95" customHeight="1">
      <c r="A102" s="7">
        <v>97</v>
      </c>
      <c r="B102" s="302"/>
      <c r="C102" s="310"/>
      <c r="D102" s="313"/>
      <c r="E102" s="322"/>
      <c r="F102" s="32">
        <v>4</v>
      </c>
      <c r="G102" s="18" t="s">
        <v>81</v>
      </c>
      <c r="H102" s="337"/>
      <c r="I102" s="340"/>
      <c r="J102" s="340"/>
      <c r="K102" s="340"/>
      <c r="L102" s="316"/>
      <c r="M102" s="316"/>
      <c r="N102" s="316"/>
      <c r="O102" s="319"/>
      <c r="P102" s="319"/>
      <c r="Q102" s="337"/>
      <c r="R102" s="340"/>
      <c r="S102" s="364"/>
      <c r="T102" s="36"/>
      <c r="U102" s="36"/>
      <c r="V102" s="36"/>
      <c r="W102" s="36"/>
      <c r="X102" s="306"/>
      <c r="Y102" s="18"/>
      <c r="Z102" s="18"/>
      <c r="AA102" s="33">
        <v>1</v>
      </c>
      <c r="AB102" s="125"/>
      <c r="AC102" s="124"/>
      <c r="AD102" s="124"/>
      <c r="AE102" s="124"/>
      <c r="AF102" s="124"/>
      <c r="AG102" s="106" t="s">
        <v>82</v>
      </c>
      <c r="AH102" s="106" t="s">
        <v>82</v>
      </c>
      <c r="AI102" s="106" t="s">
        <v>82</v>
      </c>
      <c r="AJ102" s="106" t="s">
        <v>82</v>
      </c>
      <c r="AK102" s="124"/>
      <c r="AL102" s="124"/>
      <c r="AM102" s="84" t="s">
        <v>113</v>
      </c>
      <c r="AN102" s="150" t="s">
        <v>209</v>
      </c>
      <c r="AO102" s="151" t="s">
        <v>145</v>
      </c>
      <c r="AP102" s="31"/>
      <c r="AQ102" s="31"/>
      <c r="AR102" s="31"/>
      <c r="AS102" s="34"/>
    </row>
    <row r="103" spans="1:45" ht="24.95" customHeight="1">
      <c r="A103" s="7">
        <v>98</v>
      </c>
      <c r="B103" s="300">
        <v>29</v>
      </c>
      <c r="C103" s="308" t="s">
        <v>221</v>
      </c>
      <c r="D103" s="311" t="s">
        <v>212</v>
      </c>
      <c r="E103" s="320" t="s">
        <v>222</v>
      </c>
      <c r="F103" s="32">
        <v>1</v>
      </c>
      <c r="G103" s="18" t="s">
        <v>46</v>
      </c>
      <c r="H103" s="335" t="s">
        <v>223</v>
      </c>
      <c r="I103" s="338">
        <v>1000</v>
      </c>
      <c r="J103" s="338">
        <v>1061.08</v>
      </c>
      <c r="K103" s="338">
        <v>954.25</v>
      </c>
      <c r="L103" s="314">
        <v>41592</v>
      </c>
      <c r="M103" s="314">
        <v>41627</v>
      </c>
      <c r="N103" s="314">
        <v>41639</v>
      </c>
      <c r="O103" s="317"/>
      <c r="P103" s="317"/>
      <c r="Q103" s="335" t="s">
        <v>224</v>
      </c>
      <c r="R103" s="338">
        <v>89903853</v>
      </c>
      <c r="S103" s="338">
        <v>3277000</v>
      </c>
      <c r="T103" s="361"/>
      <c r="U103" s="361"/>
      <c r="V103" s="361"/>
      <c r="W103" s="361"/>
      <c r="X103" s="335" t="s">
        <v>225</v>
      </c>
      <c r="Y103" s="37"/>
      <c r="Z103" s="37"/>
      <c r="AA103" s="38"/>
      <c r="AB103" s="116"/>
      <c r="AC103" s="109"/>
      <c r="AD103" s="109"/>
      <c r="AE103" s="109"/>
      <c r="AF103" s="109"/>
      <c r="AG103" s="109"/>
      <c r="AH103" s="109"/>
      <c r="AI103" s="106" t="s">
        <v>82</v>
      </c>
      <c r="AJ103" s="106" t="s">
        <v>82</v>
      </c>
      <c r="AK103" s="109">
        <v>1</v>
      </c>
      <c r="AL103" s="117"/>
      <c r="AM103" s="86"/>
      <c r="AN103" s="150" t="s">
        <v>209</v>
      </c>
      <c r="AO103" s="151" t="s">
        <v>145</v>
      </c>
      <c r="AP103" s="31"/>
      <c r="AQ103" s="31"/>
      <c r="AR103" s="31"/>
      <c r="AS103" s="34"/>
    </row>
    <row r="104" spans="1:45" ht="24.95" customHeight="1">
      <c r="A104" s="7">
        <v>99</v>
      </c>
      <c r="B104" s="301"/>
      <c r="C104" s="309"/>
      <c r="D104" s="312"/>
      <c r="E104" s="321"/>
      <c r="F104" s="32">
        <v>2</v>
      </c>
      <c r="G104" s="18" t="s">
        <v>52</v>
      </c>
      <c r="H104" s="336"/>
      <c r="I104" s="339"/>
      <c r="J104" s="339"/>
      <c r="K104" s="339"/>
      <c r="L104" s="315"/>
      <c r="M104" s="315"/>
      <c r="N104" s="315"/>
      <c r="O104" s="318"/>
      <c r="P104" s="318"/>
      <c r="Q104" s="336"/>
      <c r="R104" s="339"/>
      <c r="S104" s="339"/>
      <c r="T104" s="345"/>
      <c r="U104" s="345"/>
      <c r="V104" s="345"/>
      <c r="W104" s="345"/>
      <c r="X104" s="336"/>
      <c r="Y104" s="37"/>
      <c r="Z104" s="37"/>
      <c r="AA104" s="38"/>
      <c r="AB104" s="116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>
        <v>1</v>
      </c>
      <c r="AM104" s="86"/>
      <c r="AN104" s="150" t="s">
        <v>209</v>
      </c>
      <c r="AO104" s="151" t="s">
        <v>145</v>
      </c>
      <c r="AP104" s="31"/>
      <c r="AQ104" s="31"/>
      <c r="AR104" s="31"/>
      <c r="AS104" s="34"/>
    </row>
    <row r="105" spans="1:45" ht="24.95" customHeight="1">
      <c r="A105" s="7">
        <v>100</v>
      </c>
      <c r="B105" s="301"/>
      <c r="C105" s="309"/>
      <c r="D105" s="312"/>
      <c r="E105" s="321"/>
      <c r="F105" s="32">
        <v>3</v>
      </c>
      <c r="G105" s="18" t="s">
        <v>53</v>
      </c>
      <c r="H105" s="336"/>
      <c r="I105" s="339"/>
      <c r="J105" s="339"/>
      <c r="K105" s="339"/>
      <c r="L105" s="315"/>
      <c r="M105" s="315"/>
      <c r="N105" s="315"/>
      <c r="O105" s="318"/>
      <c r="P105" s="318"/>
      <c r="Q105" s="336"/>
      <c r="R105" s="339"/>
      <c r="S105" s="339"/>
      <c r="T105" s="345"/>
      <c r="U105" s="345"/>
      <c r="V105" s="345"/>
      <c r="W105" s="345"/>
      <c r="X105" s="336"/>
      <c r="Y105" s="37"/>
      <c r="Z105" s="37"/>
      <c r="AA105" s="38"/>
      <c r="AB105" s="120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>
        <v>1</v>
      </c>
      <c r="AM105" s="86"/>
      <c r="AN105" s="150" t="s">
        <v>209</v>
      </c>
      <c r="AO105" s="151" t="s">
        <v>145</v>
      </c>
      <c r="AP105" s="31"/>
      <c r="AQ105" s="31"/>
      <c r="AR105" s="31"/>
      <c r="AS105" s="34"/>
    </row>
    <row r="106" spans="1:45" ht="24.95" customHeight="1">
      <c r="A106" s="7">
        <v>101</v>
      </c>
      <c r="B106" s="302"/>
      <c r="C106" s="310"/>
      <c r="D106" s="313"/>
      <c r="E106" s="322"/>
      <c r="F106" s="32">
        <v>4</v>
      </c>
      <c r="G106" s="18" t="s">
        <v>81</v>
      </c>
      <c r="H106" s="337"/>
      <c r="I106" s="340"/>
      <c r="J106" s="340"/>
      <c r="K106" s="340"/>
      <c r="L106" s="316"/>
      <c r="M106" s="316"/>
      <c r="N106" s="316"/>
      <c r="O106" s="319"/>
      <c r="P106" s="319"/>
      <c r="Q106" s="337"/>
      <c r="R106" s="340"/>
      <c r="S106" s="340"/>
      <c r="T106" s="346"/>
      <c r="U106" s="346"/>
      <c r="V106" s="346"/>
      <c r="W106" s="346"/>
      <c r="X106" s="337"/>
      <c r="Y106" s="37"/>
      <c r="Z106" s="37"/>
      <c r="AA106" s="38"/>
      <c r="AB106" s="120"/>
      <c r="AC106" s="109"/>
      <c r="AD106" s="109"/>
      <c r="AE106" s="109"/>
      <c r="AF106" s="109"/>
      <c r="AG106" s="126" t="s">
        <v>82</v>
      </c>
      <c r="AH106" s="126" t="s">
        <v>82</v>
      </c>
      <c r="AI106" s="126" t="s">
        <v>82</v>
      </c>
      <c r="AJ106" s="126" t="s">
        <v>82</v>
      </c>
      <c r="AK106" s="109"/>
      <c r="AL106" s="109">
        <v>1</v>
      </c>
      <c r="AM106" s="86"/>
      <c r="AN106" s="150" t="s">
        <v>209</v>
      </c>
      <c r="AO106" s="151" t="s">
        <v>145</v>
      </c>
      <c r="AP106" s="31"/>
      <c r="AQ106" s="31"/>
      <c r="AR106" s="31"/>
      <c r="AS106" s="34"/>
    </row>
    <row r="107" spans="1:45" ht="24.95" customHeight="1">
      <c r="A107" s="7">
        <v>102</v>
      </c>
      <c r="B107" s="300">
        <v>30</v>
      </c>
      <c r="C107" s="308" t="s">
        <v>226</v>
      </c>
      <c r="D107" s="311" t="s">
        <v>227</v>
      </c>
      <c r="E107" s="320" t="s">
        <v>228</v>
      </c>
      <c r="F107" s="32">
        <v>1</v>
      </c>
      <c r="G107" s="18" t="s">
        <v>46</v>
      </c>
      <c r="H107" s="335" t="s">
        <v>429</v>
      </c>
      <c r="I107" s="338">
        <v>1000</v>
      </c>
      <c r="J107" s="338">
        <v>1037.97</v>
      </c>
      <c r="K107" s="338">
        <v>933.46</v>
      </c>
      <c r="L107" s="314">
        <v>41592</v>
      </c>
      <c r="M107" s="314">
        <v>41627</v>
      </c>
      <c r="N107" s="314">
        <v>41639</v>
      </c>
      <c r="O107" s="317"/>
      <c r="P107" s="317"/>
      <c r="Q107" s="335" t="s">
        <v>230</v>
      </c>
      <c r="R107" s="338">
        <v>92322005</v>
      </c>
      <c r="S107" s="338">
        <v>211000</v>
      </c>
      <c r="T107" s="361"/>
      <c r="U107" s="361"/>
      <c r="V107" s="361"/>
      <c r="W107" s="361"/>
      <c r="X107" s="335" t="s">
        <v>231</v>
      </c>
      <c r="Y107" s="37"/>
      <c r="Z107" s="37"/>
      <c r="AA107" s="39">
        <v>1</v>
      </c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87" t="s">
        <v>113</v>
      </c>
      <c r="AN107" s="150" t="s">
        <v>209</v>
      </c>
      <c r="AO107" s="151" t="s">
        <v>62</v>
      </c>
      <c r="AP107" s="31"/>
      <c r="AQ107" s="31"/>
      <c r="AR107" s="31"/>
      <c r="AS107" s="34"/>
    </row>
    <row r="108" spans="1:45" ht="24.95" customHeight="1">
      <c r="A108" s="7">
        <v>103</v>
      </c>
      <c r="B108" s="301"/>
      <c r="C108" s="309"/>
      <c r="D108" s="312"/>
      <c r="E108" s="321"/>
      <c r="F108" s="32">
        <v>2</v>
      </c>
      <c r="G108" s="18" t="s">
        <v>52</v>
      </c>
      <c r="H108" s="336"/>
      <c r="I108" s="339"/>
      <c r="J108" s="339"/>
      <c r="K108" s="339"/>
      <c r="L108" s="315"/>
      <c r="M108" s="315"/>
      <c r="N108" s="315"/>
      <c r="O108" s="318"/>
      <c r="P108" s="318"/>
      <c r="Q108" s="336"/>
      <c r="R108" s="339"/>
      <c r="S108" s="339"/>
      <c r="T108" s="345"/>
      <c r="U108" s="345"/>
      <c r="V108" s="345"/>
      <c r="W108" s="345"/>
      <c r="X108" s="336"/>
      <c r="Y108" s="37"/>
      <c r="Z108" s="37"/>
      <c r="AA108" s="39">
        <v>1</v>
      </c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87" t="s">
        <v>113</v>
      </c>
      <c r="AN108" s="150" t="s">
        <v>209</v>
      </c>
      <c r="AO108" s="151" t="s">
        <v>62</v>
      </c>
      <c r="AP108" s="31"/>
      <c r="AQ108" s="31"/>
      <c r="AR108" s="31"/>
      <c r="AS108" s="34"/>
    </row>
    <row r="109" spans="1:45" ht="24.95" customHeight="1">
      <c r="A109" s="7">
        <v>104</v>
      </c>
      <c r="B109" s="301"/>
      <c r="C109" s="309"/>
      <c r="D109" s="312"/>
      <c r="E109" s="321"/>
      <c r="F109" s="32">
        <v>3</v>
      </c>
      <c r="G109" s="18" t="s">
        <v>53</v>
      </c>
      <c r="H109" s="336"/>
      <c r="I109" s="339"/>
      <c r="J109" s="339"/>
      <c r="K109" s="339"/>
      <c r="L109" s="315"/>
      <c r="M109" s="315"/>
      <c r="N109" s="315"/>
      <c r="O109" s="318"/>
      <c r="P109" s="318"/>
      <c r="Q109" s="336"/>
      <c r="R109" s="339"/>
      <c r="S109" s="339"/>
      <c r="T109" s="345"/>
      <c r="U109" s="345"/>
      <c r="V109" s="345"/>
      <c r="W109" s="345"/>
      <c r="X109" s="336"/>
      <c r="Y109" s="37"/>
      <c r="Z109" s="37"/>
      <c r="AA109" s="39">
        <v>1</v>
      </c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87" t="s">
        <v>113</v>
      </c>
      <c r="AN109" s="150" t="s">
        <v>209</v>
      </c>
      <c r="AO109" s="151" t="s">
        <v>62</v>
      </c>
      <c r="AP109" s="31"/>
      <c r="AQ109" s="31"/>
      <c r="AR109" s="31"/>
      <c r="AS109" s="34"/>
    </row>
    <row r="110" spans="1:45" ht="24.95" customHeight="1">
      <c r="A110" s="7">
        <v>105</v>
      </c>
      <c r="B110" s="302"/>
      <c r="C110" s="310"/>
      <c r="D110" s="313"/>
      <c r="E110" s="322"/>
      <c r="F110" s="32">
        <v>4</v>
      </c>
      <c r="G110" s="18" t="s">
        <v>81</v>
      </c>
      <c r="H110" s="337"/>
      <c r="I110" s="340"/>
      <c r="J110" s="340"/>
      <c r="K110" s="340"/>
      <c r="L110" s="316"/>
      <c r="M110" s="316"/>
      <c r="N110" s="316"/>
      <c r="O110" s="319"/>
      <c r="P110" s="319"/>
      <c r="Q110" s="337"/>
      <c r="R110" s="340"/>
      <c r="S110" s="340"/>
      <c r="T110" s="346"/>
      <c r="U110" s="346"/>
      <c r="V110" s="346"/>
      <c r="W110" s="346"/>
      <c r="X110" s="337"/>
      <c r="Y110" s="37"/>
      <c r="Z110" s="37"/>
      <c r="AA110" s="39">
        <v>1</v>
      </c>
      <c r="AB110" s="111"/>
      <c r="AC110" s="111"/>
      <c r="AD110" s="111"/>
      <c r="AE110" s="111"/>
      <c r="AF110" s="111"/>
      <c r="AG110" s="106" t="s">
        <v>82</v>
      </c>
      <c r="AH110" s="106" t="s">
        <v>82</v>
      </c>
      <c r="AI110" s="106" t="s">
        <v>82</v>
      </c>
      <c r="AJ110" s="106" t="s">
        <v>82</v>
      </c>
      <c r="AK110" s="111"/>
      <c r="AL110" s="111"/>
      <c r="AM110" s="87" t="s">
        <v>113</v>
      </c>
      <c r="AN110" s="150" t="s">
        <v>209</v>
      </c>
      <c r="AO110" s="151" t="s">
        <v>62</v>
      </c>
      <c r="AP110" s="31"/>
      <c r="AQ110" s="31"/>
      <c r="AR110" s="31"/>
      <c r="AS110" s="34"/>
    </row>
    <row r="111" spans="1:45" ht="24.95" customHeight="1">
      <c r="A111" s="7">
        <v>106</v>
      </c>
      <c r="B111" s="300">
        <v>31</v>
      </c>
      <c r="C111" s="308" t="s">
        <v>232</v>
      </c>
      <c r="D111" s="311" t="s">
        <v>233</v>
      </c>
      <c r="E111" s="320" t="s">
        <v>234</v>
      </c>
      <c r="F111" s="32">
        <v>1</v>
      </c>
      <c r="G111" s="18" t="s">
        <v>46</v>
      </c>
      <c r="H111" s="335" t="s">
        <v>235</v>
      </c>
      <c r="I111" s="338">
        <v>1000</v>
      </c>
      <c r="J111" s="338">
        <v>1086.26</v>
      </c>
      <c r="K111" s="338">
        <v>976.91</v>
      </c>
      <c r="L111" s="314">
        <v>41592</v>
      </c>
      <c r="M111" s="314">
        <v>41627</v>
      </c>
      <c r="N111" s="314">
        <v>41639</v>
      </c>
      <c r="O111" s="317"/>
      <c r="P111" s="317"/>
      <c r="Q111" s="335" t="s">
        <v>236</v>
      </c>
      <c r="R111" s="338">
        <v>95447562</v>
      </c>
      <c r="S111" s="338">
        <v>2458000</v>
      </c>
      <c r="T111" s="361"/>
      <c r="U111" s="361"/>
      <c r="V111" s="361"/>
      <c r="W111" s="361"/>
      <c r="X111" s="335" t="s">
        <v>237</v>
      </c>
      <c r="Y111" s="37"/>
      <c r="Z111" s="37"/>
      <c r="AA111" s="38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>
        <v>1</v>
      </c>
      <c r="AM111" s="179" t="s">
        <v>371</v>
      </c>
      <c r="AN111" s="150" t="s">
        <v>209</v>
      </c>
      <c r="AO111" s="151" t="s">
        <v>238</v>
      </c>
      <c r="AP111" s="31"/>
      <c r="AQ111" s="31"/>
      <c r="AR111" s="31"/>
      <c r="AS111" s="34"/>
    </row>
    <row r="112" spans="1:45" ht="24.95" customHeight="1">
      <c r="A112" s="7">
        <v>107</v>
      </c>
      <c r="B112" s="301"/>
      <c r="C112" s="309"/>
      <c r="D112" s="312"/>
      <c r="E112" s="321"/>
      <c r="F112" s="32">
        <v>2</v>
      </c>
      <c r="G112" s="18" t="s">
        <v>52</v>
      </c>
      <c r="H112" s="336"/>
      <c r="I112" s="339"/>
      <c r="J112" s="339"/>
      <c r="K112" s="339"/>
      <c r="L112" s="315"/>
      <c r="M112" s="315"/>
      <c r="N112" s="315"/>
      <c r="O112" s="318"/>
      <c r="P112" s="318"/>
      <c r="Q112" s="336"/>
      <c r="R112" s="339"/>
      <c r="S112" s="339"/>
      <c r="T112" s="345"/>
      <c r="U112" s="345"/>
      <c r="V112" s="345"/>
      <c r="W112" s="345"/>
      <c r="X112" s="336"/>
      <c r="Y112" s="37"/>
      <c r="Z112" s="37"/>
      <c r="AA112" s="38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>
        <v>1</v>
      </c>
      <c r="AM112" s="179" t="s">
        <v>371</v>
      </c>
      <c r="AN112" s="150" t="s">
        <v>209</v>
      </c>
      <c r="AO112" s="151" t="s">
        <v>238</v>
      </c>
      <c r="AP112" s="31"/>
      <c r="AQ112" s="31"/>
      <c r="AR112" s="31"/>
      <c r="AS112" s="34"/>
    </row>
    <row r="113" spans="1:45" ht="24.95" customHeight="1">
      <c r="A113" s="7">
        <v>108</v>
      </c>
      <c r="B113" s="301"/>
      <c r="C113" s="309"/>
      <c r="D113" s="312"/>
      <c r="E113" s="321"/>
      <c r="F113" s="32">
        <v>3</v>
      </c>
      <c r="G113" s="18" t="s">
        <v>53</v>
      </c>
      <c r="H113" s="336"/>
      <c r="I113" s="339"/>
      <c r="J113" s="339"/>
      <c r="K113" s="339"/>
      <c r="L113" s="315"/>
      <c r="M113" s="315"/>
      <c r="N113" s="315"/>
      <c r="O113" s="318"/>
      <c r="P113" s="318"/>
      <c r="Q113" s="336"/>
      <c r="R113" s="339"/>
      <c r="S113" s="339"/>
      <c r="T113" s="345"/>
      <c r="U113" s="345"/>
      <c r="V113" s="345"/>
      <c r="W113" s="345"/>
      <c r="X113" s="336"/>
      <c r="Y113" s="66"/>
      <c r="Z113" s="66"/>
      <c r="AA113" s="98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>
        <v>1</v>
      </c>
      <c r="AM113" s="179" t="s">
        <v>371</v>
      </c>
      <c r="AN113" s="148" t="s">
        <v>209</v>
      </c>
      <c r="AO113" s="149" t="s">
        <v>238</v>
      </c>
      <c r="AP113" s="57"/>
      <c r="AQ113" s="57"/>
      <c r="AR113" s="57"/>
      <c r="AS113" s="34"/>
    </row>
    <row r="114" spans="1:45" ht="24.95" customHeight="1">
      <c r="A114" s="7">
        <v>109</v>
      </c>
      <c r="B114" s="302"/>
      <c r="C114" s="310"/>
      <c r="D114" s="313"/>
      <c r="E114" s="322"/>
      <c r="F114" s="32">
        <v>4</v>
      </c>
      <c r="G114" s="18" t="s">
        <v>81</v>
      </c>
      <c r="H114" s="337"/>
      <c r="I114" s="340"/>
      <c r="J114" s="340"/>
      <c r="K114" s="340"/>
      <c r="L114" s="316"/>
      <c r="M114" s="316"/>
      <c r="N114" s="316"/>
      <c r="O114" s="319"/>
      <c r="P114" s="319"/>
      <c r="Q114" s="337"/>
      <c r="R114" s="340"/>
      <c r="S114" s="340"/>
      <c r="T114" s="346"/>
      <c r="U114" s="346"/>
      <c r="V114" s="346"/>
      <c r="W114" s="346"/>
      <c r="X114" s="337"/>
      <c r="Y114" s="72"/>
      <c r="Z114" s="72"/>
      <c r="AA114" s="38"/>
      <c r="AB114" s="123"/>
      <c r="AC114" s="123"/>
      <c r="AD114" s="123"/>
      <c r="AE114" s="123"/>
      <c r="AF114" s="123"/>
      <c r="AG114" s="114" t="s">
        <v>82</v>
      </c>
      <c r="AH114" s="114" t="s">
        <v>82</v>
      </c>
      <c r="AI114" s="114" t="s">
        <v>82</v>
      </c>
      <c r="AJ114" s="114" t="s">
        <v>82</v>
      </c>
      <c r="AK114" s="123"/>
      <c r="AL114" s="123">
        <v>1</v>
      </c>
      <c r="AM114" s="179" t="s">
        <v>371</v>
      </c>
      <c r="AN114" s="150" t="s">
        <v>209</v>
      </c>
      <c r="AO114" s="151" t="s">
        <v>238</v>
      </c>
      <c r="AP114" s="65"/>
      <c r="AQ114" s="65"/>
      <c r="AR114" s="65"/>
      <c r="AS114" s="65"/>
    </row>
    <row r="115" spans="1:45" ht="24.95" customHeight="1">
      <c r="A115" s="7">
        <v>110</v>
      </c>
      <c r="B115" s="300">
        <v>32</v>
      </c>
      <c r="C115" s="308" t="s">
        <v>239</v>
      </c>
      <c r="D115" s="311" t="s">
        <v>233</v>
      </c>
      <c r="E115" s="320" t="s">
        <v>240</v>
      </c>
      <c r="F115" s="32">
        <v>1</v>
      </c>
      <c r="G115" s="18" t="s">
        <v>46</v>
      </c>
      <c r="H115" s="335" t="s">
        <v>241</v>
      </c>
      <c r="I115" s="338">
        <v>1000</v>
      </c>
      <c r="J115" s="338">
        <v>1085.58</v>
      </c>
      <c r="K115" s="338">
        <v>976.3</v>
      </c>
      <c r="L115" s="314">
        <v>41592</v>
      </c>
      <c r="M115" s="314">
        <v>41627</v>
      </c>
      <c r="N115" s="314">
        <v>41639</v>
      </c>
      <c r="O115" s="317"/>
      <c r="P115" s="317"/>
      <c r="Q115" s="335" t="s">
        <v>242</v>
      </c>
      <c r="R115" s="40"/>
      <c r="S115" s="317"/>
      <c r="T115" s="317"/>
      <c r="U115" s="317"/>
      <c r="V115" s="317"/>
      <c r="W115" s="317"/>
      <c r="X115" s="335" t="s">
        <v>243</v>
      </c>
      <c r="Y115" s="72"/>
      <c r="Z115" s="72"/>
      <c r="AA115" s="39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>
        <v>1</v>
      </c>
      <c r="AM115" s="87"/>
      <c r="AN115" s="150" t="s">
        <v>209</v>
      </c>
      <c r="AO115" s="151" t="s">
        <v>238</v>
      </c>
      <c r="AP115" s="65"/>
      <c r="AQ115" s="65"/>
      <c r="AR115" s="65"/>
      <c r="AS115" s="65"/>
    </row>
    <row r="116" spans="1:45" ht="24.95" customHeight="1">
      <c r="A116" s="7">
        <v>111</v>
      </c>
      <c r="B116" s="301"/>
      <c r="C116" s="309"/>
      <c r="D116" s="312"/>
      <c r="E116" s="321"/>
      <c r="F116" s="32">
        <v>2</v>
      </c>
      <c r="G116" s="18" t="s">
        <v>52</v>
      </c>
      <c r="H116" s="336"/>
      <c r="I116" s="339"/>
      <c r="J116" s="339"/>
      <c r="K116" s="339"/>
      <c r="L116" s="315"/>
      <c r="M116" s="315"/>
      <c r="N116" s="315"/>
      <c r="O116" s="318"/>
      <c r="P116" s="318"/>
      <c r="Q116" s="336"/>
      <c r="R116" s="40"/>
      <c r="S116" s="318"/>
      <c r="T116" s="318"/>
      <c r="U116" s="318"/>
      <c r="V116" s="318"/>
      <c r="W116" s="318"/>
      <c r="X116" s="336"/>
      <c r="Y116" s="67"/>
      <c r="Z116" s="67"/>
      <c r="AA116" s="99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>
        <v>1</v>
      </c>
      <c r="AM116" s="100"/>
      <c r="AN116" s="154" t="s">
        <v>209</v>
      </c>
      <c r="AO116" s="153" t="s">
        <v>238</v>
      </c>
      <c r="AP116" s="58"/>
      <c r="AQ116" s="58"/>
      <c r="AR116" s="58"/>
      <c r="AS116" s="34"/>
    </row>
    <row r="117" spans="1:45" ht="24.95" customHeight="1">
      <c r="A117" s="7">
        <v>112</v>
      </c>
      <c r="B117" s="301"/>
      <c r="C117" s="359"/>
      <c r="D117" s="312"/>
      <c r="E117" s="321"/>
      <c r="F117" s="32">
        <v>3</v>
      </c>
      <c r="G117" s="18" t="s">
        <v>53</v>
      </c>
      <c r="H117" s="336"/>
      <c r="I117" s="339"/>
      <c r="J117" s="339"/>
      <c r="K117" s="339"/>
      <c r="L117" s="315"/>
      <c r="M117" s="315"/>
      <c r="N117" s="315"/>
      <c r="O117" s="318"/>
      <c r="P117" s="318"/>
      <c r="Q117" s="336"/>
      <c r="R117" s="40"/>
      <c r="S117" s="318"/>
      <c r="T117" s="318"/>
      <c r="U117" s="318"/>
      <c r="V117" s="318"/>
      <c r="W117" s="318"/>
      <c r="X117" s="336"/>
      <c r="Y117" s="37"/>
      <c r="Z117" s="37"/>
      <c r="AA117" s="39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>
        <v>1</v>
      </c>
      <c r="AM117" s="87"/>
      <c r="AN117" s="150" t="s">
        <v>209</v>
      </c>
      <c r="AO117" s="151" t="s">
        <v>238</v>
      </c>
      <c r="AP117" s="31"/>
      <c r="AQ117" s="31"/>
      <c r="AR117" s="31"/>
      <c r="AS117" s="34"/>
    </row>
    <row r="118" spans="1:45" ht="24.95" customHeight="1">
      <c r="A118" s="7">
        <v>113</v>
      </c>
      <c r="B118" s="302"/>
      <c r="C118" s="360"/>
      <c r="D118" s="313"/>
      <c r="E118" s="322"/>
      <c r="F118" s="32">
        <v>4</v>
      </c>
      <c r="G118" s="18" t="s">
        <v>81</v>
      </c>
      <c r="H118" s="337"/>
      <c r="I118" s="340"/>
      <c r="J118" s="340"/>
      <c r="K118" s="340"/>
      <c r="L118" s="316"/>
      <c r="M118" s="316"/>
      <c r="N118" s="316"/>
      <c r="O118" s="319"/>
      <c r="P118" s="319"/>
      <c r="Q118" s="337"/>
      <c r="R118" s="40"/>
      <c r="S118" s="319"/>
      <c r="T118" s="319"/>
      <c r="U118" s="319"/>
      <c r="V118" s="319"/>
      <c r="W118" s="319"/>
      <c r="X118" s="337"/>
      <c r="Y118" s="37"/>
      <c r="Z118" s="37"/>
      <c r="AA118" s="39"/>
      <c r="AB118" s="110"/>
      <c r="AC118" s="110"/>
      <c r="AD118" s="110"/>
      <c r="AE118" s="110"/>
      <c r="AF118" s="110"/>
      <c r="AG118" s="114" t="s">
        <v>82</v>
      </c>
      <c r="AH118" s="114" t="s">
        <v>82</v>
      </c>
      <c r="AI118" s="114" t="s">
        <v>82</v>
      </c>
      <c r="AJ118" s="114" t="s">
        <v>82</v>
      </c>
      <c r="AK118" s="110"/>
      <c r="AL118" s="110">
        <v>1</v>
      </c>
      <c r="AM118" s="87"/>
      <c r="AN118" s="150" t="s">
        <v>209</v>
      </c>
      <c r="AO118" s="151" t="s">
        <v>238</v>
      </c>
      <c r="AP118" s="31"/>
      <c r="AQ118" s="31"/>
      <c r="AR118" s="31"/>
      <c r="AS118" s="34"/>
    </row>
    <row r="119" spans="1:45" ht="24.95" customHeight="1">
      <c r="A119" s="7">
        <v>114</v>
      </c>
      <c r="B119" s="300">
        <v>33</v>
      </c>
      <c r="C119" s="308" t="s">
        <v>244</v>
      </c>
      <c r="D119" s="311" t="s">
        <v>245</v>
      </c>
      <c r="E119" s="320" t="s">
        <v>246</v>
      </c>
      <c r="F119" s="32">
        <v>1</v>
      </c>
      <c r="G119" s="18" t="s">
        <v>46</v>
      </c>
      <c r="H119" s="324" t="s">
        <v>247</v>
      </c>
      <c r="I119" s="338">
        <v>1000</v>
      </c>
      <c r="J119" s="338">
        <v>1085.45</v>
      </c>
      <c r="K119" s="338">
        <v>976.18</v>
      </c>
      <c r="L119" s="314">
        <v>41592</v>
      </c>
      <c r="M119" s="314">
        <v>41627</v>
      </c>
      <c r="N119" s="314">
        <v>41639</v>
      </c>
      <c r="O119" s="317"/>
      <c r="P119" s="317"/>
      <c r="Q119" s="317" t="s">
        <v>164</v>
      </c>
      <c r="R119" s="317"/>
      <c r="S119" s="317"/>
      <c r="T119" s="317"/>
      <c r="U119" s="317"/>
      <c r="V119" s="317"/>
      <c r="W119" s="317"/>
      <c r="X119" s="304" t="s">
        <v>248</v>
      </c>
      <c r="Y119" s="18"/>
      <c r="Z119" s="18"/>
      <c r="AA119" s="33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>
        <v>1</v>
      </c>
      <c r="AL119" s="111"/>
      <c r="AM119" s="87"/>
      <c r="AN119" s="150" t="s">
        <v>209</v>
      </c>
      <c r="AO119" s="151" t="s">
        <v>238</v>
      </c>
      <c r="AP119" s="31"/>
      <c r="AQ119" s="31"/>
      <c r="AR119" s="31"/>
      <c r="AS119" s="34"/>
    </row>
    <row r="120" spans="1:45" ht="24.95" customHeight="1">
      <c r="A120" s="7">
        <v>115</v>
      </c>
      <c r="B120" s="301"/>
      <c r="C120" s="309"/>
      <c r="D120" s="312"/>
      <c r="E120" s="321"/>
      <c r="F120" s="32">
        <v>2</v>
      </c>
      <c r="G120" s="18" t="s">
        <v>52</v>
      </c>
      <c r="H120" s="325"/>
      <c r="I120" s="339"/>
      <c r="J120" s="339"/>
      <c r="K120" s="339"/>
      <c r="L120" s="315"/>
      <c r="M120" s="315"/>
      <c r="N120" s="315"/>
      <c r="O120" s="318"/>
      <c r="P120" s="318"/>
      <c r="Q120" s="318"/>
      <c r="R120" s="318"/>
      <c r="S120" s="318"/>
      <c r="T120" s="318"/>
      <c r="U120" s="318"/>
      <c r="V120" s="318"/>
      <c r="W120" s="318"/>
      <c r="X120" s="305"/>
      <c r="Y120" s="18"/>
      <c r="Z120" s="18"/>
      <c r="AA120" s="33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>
        <v>1</v>
      </c>
      <c r="AM120" s="87" t="s">
        <v>403</v>
      </c>
      <c r="AN120" s="150" t="s">
        <v>209</v>
      </c>
      <c r="AO120" s="151" t="s">
        <v>238</v>
      </c>
      <c r="AP120" s="31"/>
      <c r="AQ120" s="31"/>
      <c r="AR120" s="31"/>
      <c r="AS120" s="34"/>
    </row>
    <row r="121" spans="1:45" ht="24.95" customHeight="1">
      <c r="A121" s="7">
        <v>116</v>
      </c>
      <c r="B121" s="301"/>
      <c r="C121" s="309"/>
      <c r="D121" s="312"/>
      <c r="E121" s="321"/>
      <c r="F121" s="32">
        <v>3</v>
      </c>
      <c r="G121" s="18" t="s">
        <v>53</v>
      </c>
      <c r="H121" s="325"/>
      <c r="I121" s="339"/>
      <c r="J121" s="339"/>
      <c r="K121" s="339"/>
      <c r="L121" s="315"/>
      <c r="M121" s="315"/>
      <c r="N121" s="315"/>
      <c r="O121" s="318"/>
      <c r="P121" s="318"/>
      <c r="Q121" s="318"/>
      <c r="R121" s="318"/>
      <c r="S121" s="318"/>
      <c r="T121" s="318"/>
      <c r="U121" s="318"/>
      <c r="V121" s="318"/>
      <c r="W121" s="318"/>
      <c r="X121" s="305"/>
      <c r="Y121" s="18"/>
      <c r="Z121" s="18"/>
      <c r="AA121" s="33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>
        <v>1</v>
      </c>
      <c r="AM121" s="87" t="s">
        <v>403</v>
      </c>
      <c r="AN121" s="150" t="s">
        <v>209</v>
      </c>
      <c r="AO121" s="151" t="s">
        <v>238</v>
      </c>
      <c r="AP121" s="31"/>
      <c r="AQ121" s="31"/>
      <c r="AR121" s="31"/>
      <c r="AS121" s="34"/>
    </row>
    <row r="122" spans="1:45" ht="24.95" customHeight="1">
      <c r="A122" s="7">
        <v>117</v>
      </c>
      <c r="B122" s="302"/>
      <c r="C122" s="310"/>
      <c r="D122" s="313"/>
      <c r="E122" s="322"/>
      <c r="F122" s="32">
        <v>4</v>
      </c>
      <c r="G122" s="18" t="s">
        <v>81</v>
      </c>
      <c r="H122" s="326"/>
      <c r="I122" s="340"/>
      <c r="J122" s="340"/>
      <c r="K122" s="340"/>
      <c r="L122" s="316"/>
      <c r="M122" s="316"/>
      <c r="N122" s="316"/>
      <c r="O122" s="319"/>
      <c r="P122" s="319"/>
      <c r="Q122" s="319"/>
      <c r="R122" s="319"/>
      <c r="S122" s="319"/>
      <c r="T122" s="319"/>
      <c r="U122" s="319"/>
      <c r="V122" s="319"/>
      <c r="W122" s="319"/>
      <c r="X122" s="306"/>
      <c r="Y122" s="18"/>
      <c r="Z122" s="18"/>
      <c r="AA122" s="33"/>
      <c r="AB122" s="110"/>
      <c r="AC122" s="110"/>
      <c r="AD122" s="110"/>
      <c r="AE122" s="110"/>
      <c r="AF122" s="110"/>
      <c r="AG122" s="114" t="s">
        <v>82</v>
      </c>
      <c r="AH122" s="114" t="s">
        <v>82</v>
      </c>
      <c r="AI122" s="114" t="s">
        <v>82</v>
      </c>
      <c r="AJ122" s="114" t="s">
        <v>82</v>
      </c>
      <c r="AK122" s="110"/>
      <c r="AL122" s="110">
        <v>1</v>
      </c>
      <c r="AM122" s="87" t="s">
        <v>403</v>
      </c>
      <c r="AN122" s="150" t="s">
        <v>209</v>
      </c>
      <c r="AO122" s="151" t="s">
        <v>238</v>
      </c>
      <c r="AP122" s="31"/>
      <c r="AQ122" s="31"/>
      <c r="AR122" s="31"/>
      <c r="AS122" s="34"/>
    </row>
    <row r="123" spans="1:45" ht="24.95" customHeight="1">
      <c r="A123" s="7">
        <v>118</v>
      </c>
      <c r="B123" s="300">
        <v>34</v>
      </c>
      <c r="C123" s="308" t="s">
        <v>249</v>
      </c>
      <c r="D123" s="311" t="s">
        <v>250</v>
      </c>
      <c r="E123" s="320" t="s">
        <v>251</v>
      </c>
      <c r="F123" s="32">
        <v>1</v>
      </c>
      <c r="G123" s="18" t="s">
        <v>46</v>
      </c>
      <c r="H123" s="335" t="s">
        <v>252</v>
      </c>
      <c r="I123" s="338">
        <v>1000</v>
      </c>
      <c r="J123" s="338">
        <v>1055.6600000000001</v>
      </c>
      <c r="K123" s="338">
        <v>949.38</v>
      </c>
      <c r="L123" s="314">
        <v>41592</v>
      </c>
      <c r="M123" s="314">
        <v>41627</v>
      </c>
      <c r="N123" s="314">
        <v>41639</v>
      </c>
      <c r="O123" s="317"/>
      <c r="P123" s="317"/>
      <c r="Q123" s="335" t="s">
        <v>253</v>
      </c>
      <c r="R123" s="338">
        <v>91001706</v>
      </c>
      <c r="S123" s="338">
        <v>2765000</v>
      </c>
      <c r="T123" s="317"/>
      <c r="U123" s="317"/>
      <c r="V123" s="317"/>
      <c r="W123" s="317"/>
      <c r="X123" s="304" t="s">
        <v>254</v>
      </c>
      <c r="Y123" s="18"/>
      <c r="Z123" s="18"/>
      <c r="AA123" s="33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>
        <v>1</v>
      </c>
      <c r="AM123" s="179" t="s">
        <v>371</v>
      </c>
      <c r="AN123" s="150" t="s">
        <v>209</v>
      </c>
      <c r="AO123" s="151" t="s">
        <v>51</v>
      </c>
      <c r="AP123" s="31"/>
      <c r="AQ123" s="31"/>
      <c r="AR123" s="31"/>
      <c r="AS123" s="34"/>
    </row>
    <row r="124" spans="1:45" ht="24.95" customHeight="1">
      <c r="A124" s="7">
        <v>119</v>
      </c>
      <c r="B124" s="301"/>
      <c r="C124" s="309"/>
      <c r="D124" s="312"/>
      <c r="E124" s="321"/>
      <c r="F124" s="32">
        <v>2</v>
      </c>
      <c r="G124" s="18" t="s">
        <v>52</v>
      </c>
      <c r="H124" s="336"/>
      <c r="I124" s="339"/>
      <c r="J124" s="339"/>
      <c r="K124" s="339"/>
      <c r="L124" s="315"/>
      <c r="M124" s="315"/>
      <c r="N124" s="315"/>
      <c r="O124" s="318"/>
      <c r="P124" s="318"/>
      <c r="Q124" s="336"/>
      <c r="R124" s="339"/>
      <c r="S124" s="339"/>
      <c r="T124" s="318"/>
      <c r="U124" s="318"/>
      <c r="V124" s="318"/>
      <c r="W124" s="318"/>
      <c r="X124" s="305"/>
      <c r="Y124" s="18"/>
      <c r="Z124" s="18"/>
      <c r="AA124" s="33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>
        <v>1</v>
      </c>
      <c r="AM124" s="179" t="s">
        <v>371</v>
      </c>
      <c r="AN124" s="150" t="s">
        <v>209</v>
      </c>
      <c r="AO124" s="151" t="s">
        <v>51</v>
      </c>
      <c r="AP124" s="31"/>
      <c r="AQ124" s="31"/>
      <c r="AR124" s="31"/>
      <c r="AS124" s="34"/>
    </row>
    <row r="125" spans="1:45" ht="24.95" customHeight="1">
      <c r="A125" s="7">
        <v>120</v>
      </c>
      <c r="B125" s="301"/>
      <c r="C125" s="309"/>
      <c r="D125" s="312"/>
      <c r="E125" s="321"/>
      <c r="F125" s="32">
        <v>3</v>
      </c>
      <c r="G125" s="18" t="s">
        <v>53</v>
      </c>
      <c r="H125" s="336"/>
      <c r="I125" s="339"/>
      <c r="J125" s="339"/>
      <c r="K125" s="339"/>
      <c r="L125" s="315"/>
      <c r="M125" s="315"/>
      <c r="N125" s="315"/>
      <c r="O125" s="318"/>
      <c r="P125" s="318"/>
      <c r="Q125" s="336"/>
      <c r="R125" s="339"/>
      <c r="S125" s="339"/>
      <c r="T125" s="318"/>
      <c r="U125" s="318"/>
      <c r="V125" s="318"/>
      <c r="W125" s="318"/>
      <c r="X125" s="305"/>
      <c r="Y125" s="18"/>
      <c r="Z125" s="18"/>
      <c r="AA125" s="33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>
        <v>1</v>
      </c>
      <c r="AM125" s="179" t="s">
        <v>371</v>
      </c>
      <c r="AN125" s="150" t="s">
        <v>209</v>
      </c>
      <c r="AO125" s="151" t="s">
        <v>51</v>
      </c>
      <c r="AP125" s="31"/>
      <c r="AQ125" s="31"/>
      <c r="AR125" s="31"/>
      <c r="AS125" s="34"/>
    </row>
    <row r="126" spans="1:45" ht="24.95" customHeight="1">
      <c r="A126" s="7">
        <v>121</v>
      </c>
      <c r="B126" s="302"/>
      <c r="C126" s="310"/>
      <c r="D126" s="313"/>
      <c r="E126" s="322"/>
      <c r="F126" s="32">
        <v>4</v>
      </c>
      <c r="G126" s="18" t="s">
        <v>81</v>
      </c>
      <c r="H126" s="337"/>
      <c r="I126" s="340"/>
      <c r="J126" s="340"/>
      <c r="K126" s="340"/>
      <c r="L126" s="316"/>
      <c r="M126" s="316"/>
      <c r="N126" s="316"/>
      <c r="O126" s="319"/>
      <c r="P126" s="319"/>
      <c r="Q126" s="337"/>
      <c r="R126" s="340"/>
      <c r="S126" s="340"/>
      <c r="T126" s="319"/>
      <c r="U126" s="318"/>
      <c r="V126" s="319"/>
      <c r="W126" s="319"/>
      <c r="X126" s="306"/>
      <c r="Y126" s="18"/>
      <c r="Z126" s="18"/>
      <c r="AA126" s="33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>
        <v>1</v>
      </c>
      <c r="AM126" s="179" t="s">
        <v>371</v>
      </c>
      <c r="AN126" s="150" t="s">
        <v>209</v>
      </c>
      <c r="AO126" s="151" t="s">
        <v>51</v>
      </c>
      <c r="AP126" s="31"/>
      <c r="AQ126" s="31"/>
      <c r="AR126" s="31"/>
      <c r="AS126" s="34"/>
    </row>
    <row r="127" spans="1:45" ht="24.95" customHeight="1">
      <c r="A127" s="7">
        <v>122</v>
      </c>
      <c r="B127" s="300">
        <v>35</v>
      </c>
      <c r="C127" s="308" t="s">
        <v>255</v>
      </c>
      <c r="D127" s="311" t="s">
        <v>250</v>
      </c>
      <c r="E127" s="320" t="s">
        <v>256</v>
      </c>
      <c r="F127" s="32">
        <v>1</v>
      </c>
      <c r="G127" s="18" t="s">
        <v>46</v>
      </c>
      <c r="H127" s="335" t="s">
        <v>257</v>
      </c>
      <c r="I127" s="338">
        <v>1000</v>
      </c>
      <c r="J127" s="338">
        <v>1053.26</v>
      </c>
      <c r="K127" s="338">
        <v>947.22</v>
      </c>
      <c r="L127" s="314">
        <v>41778</v>
      </c>
      <c r="M127" s="314">
        <v>41816</v>
      </c>
      <c r="N127" s="314">
        <v>41827</v>
      </c>
      <c r="O127" s="317"/>
      <c r="P127" s="317"/>
      <c r="Q127" s="317" t="s">
        <v>258</v>
      </c>
      <c r="R127" s="317"/>
      <c r="S127" s="317"/>
      <c r="T127" s="317"/>
      <c r="U127" s="317"/>
      <c r="V127" s="317"/>
      <c r="W127" s="317"/>
      <c r="X127" s="304" t="s">
        <v>259</v>
      </c>
      <c r="Y127" s="18"/>
      <c r="Z127" s="18"/>
      <c r="AA127" s="33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>
        <v>1</v>
      </c>
      <c r="AL127" s="111"/>
      <c r="AM127" s="87"/>
      <c r="AN127" s="150" t="s">
        <v>209</v>
      </c>
      <c r="AO127" s="151" t="s">
        <v>51</v>
      </c>
      <c r="AP127" s="31"/>
      <c r="AQ127" s="31"/>
      <c r="AR127" s="31"/>
      <c r="AS127" s="34"/>
    </row>
    <row r="128" spans="1:45" ht="24.95" customHeight="1">
      <c r="A128" s="7">
        <v>123</v>
      </c>
      <c r="B128" s="301"/>
      <c r="C128" s="309"/>
      <c r="D128" s="312"/>
      <c r="E128" s="321"/>
      <c r="F128" s="32">
        <v>2</v>
      </c>
      <c r="G128" s="18" t="s">
        <v>52</v>
      </c>
      <c r="H128" s="336"/>
      <c r="I128" s="339"/>
      <c r="J128" s="339"/>
      <c r="K128" s="339"/>
      <c r="L128" s="315"/>
      <c r="M128" s="315"/>
      <c r="N128" s="315"/>
      <c r="O128" s="318"/>
      <c r="P128" s="318"/>
      <c r="Q128" s="318"/>
      <c r="R128" s="318"/>
      <c r="S128" s="318"/>
      <c r="T128" s="318"/>
      <c r="U128" s="318"/>
      <c r="V128" s="318"/>
      <c r="W128" s="318"/>
      <c r="X128" s="305"/>
      <c r="Y128" s="18"/>
      <c r="Z128" s="18"/>
      <c r="AA128" s="33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>
        <v>1</v>
      </c>
      <c r="AL128" s="111"/>
      <c r="AM128" s="87"/>
      <c r="AN128" s="150" t="s">
        <v>209</v>
      </c>
      <c r="AO128" s="151" t="s">
        <v>51</v>
      </c>
      <c r="AP128" s="31"/>
      <c r="AQ128" s="31"/>
      <c r="AR128" s="31"/>
      <c r="AS128" s="34"/>
    </row>
    <row r="129" spans="1:45" ht="24.95" customHeight="1">
      <c r="A129" s="7">
        <v>124</v>
      </c>
      <c r="B129" s="301"/>
      <c r="C129" s="309"/>
      <c r="D129" s="312"/>
      <c r="E129" s="321"/>
      <c r="F129" s="32">
        <v>3</v>
      </c>
      <c r="G129" s="18" t="s">
        <v>53</v>
      </c>
      <c r="H129" s="336"/>
      <c r="I129" s="339"/>
      <c r="J129" s="339"/>
      <c r="K129" s="339"/>
      <c r="L129" s="315"/>
      <c r="M129" s="315"/>
      <c r="N129" s="315"/>
      <c r="O129" s="318"/>
      <c r="P129" s="318"/>
      <c r="Q129" s="318"/>
      <c r="R129" s="318"/>
      <c r="S129" s="318"/>
      <c r="T129" s="318"/>
      <c r="U129" s="318"/>
      <c r="V129" s="318"/>
      <c r="W129" s="318"/>
      <c r="X129" s="305"/>
      <c r="Y129" s="18"/>
      <c r="Z129" s="18"/>
      <c r="AA129" s="33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>
        <v>1</v>
      </c>
      <c r="AL129" s="111"/>
      <c r="AM129" s="87"/>
      <c r="AN129" s="150" t="s">
        <v>209</v>
      </c>
      <c r="AO129" s="151" t="s">
        <v>51</v>
      </c>
      <c r="AP129" s="31"/>
      <c r="AQ129" s="31"/>
      <c r="AR129" s="31"/>
      <c r="AS129" s="34"/>
    </row>
    <row r="130" spans="1:45" ht="24.95" customHeight="1">
      <c r="A130" s="7">
        <v>125</v>
      </c>
      <c r="B130" s="302"/>
      <c r="C130" s="310"/>
      <c r="D130" s="313"/>
      <c r="E130" s="322"/>
      <c r="F130" s="32">
        <v>4</v>
      </c>
      <c r="G130" s="18" t="s">
        <v>81</v>
      </c>
      <c r="H130" s="337"/>
      <c r="I130" s="340"/>
      <c r="J130" s="340"/>
      <c r="K130" s="340"/>
      <c r="L130" s="316"/>
      <c r="M130" s="316"/>
      <c r="N130" s="316"/>
      <c r="O130" s="319"/>
      <c r="P130" s="319"/>
      <c r="Q130" s="319"/>
      <c r="R130" s="319"/>
      <c r="S130" s="319"/>
      <c r="T130" s="319"/>
      <c r="U130" s="319"/>
      <c r="V130" s="319"/>
      <c r="W130" s="319"/>
      <c r="X130" s="306"/>
      <c r="Y130" s="18"/>
      <c r="Z130" s="18"/>
      <c r="AA130" s="33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>
        <v>1</v>
      </c>
      <c r="AL130" s="111"/>
      <c r="AM130" s="87"/>
      <c r="AN130" s="150" t="s">
        <v>209</v>
      </c>
      <c r="AO130" s="151" t="s">
        <v>51</v>
      </c>
      <c r="AP130" s="31"/>
      <c r="AQ130" s="31"/>
      <c r="AR130" s="31"/>
      <c r="AS130" s="34"/>
    </row>
    <row r="131" spans="1:45" ht="24.95" customHeight="1">
      <c r="A131" s="7">
        <v>126</v>
      </c>
      <c r="B131" s="300">
        <v>36</v>
      </c>
      <c r="C131" s="308" t="s">
        <v>260</v>
      </c>
      <c r="D131" s="311" t="s">
        <v>129</v>
      </c>
      <c r="E131" s="320" t="s">
        <v>261</v>
      </c>
      <c r="F131" s="32">
        <v>1</v>
      </c>
      <c r="G131" s="18" t="s">
        <v>46</v>
      </c>
      <c r="H131" s="335" t="s">
        <v>429</v>
      </c>
      <c r="I131" s="338">
        <v>1000</v>
      </c>
      <c r="J131" s="338">
        <v>1035.79</v>
      </c>
      <c r="K131" s="338">
        <v>931.5</v>
      </c>
      <c r="L131" s="314">
        <v>41592</v>
      </c>
      <c r="M131" s="314" t="s">
        <v>66</v>
      </c>
      <c r="N131" s="314">
        <v>41639</v>
      </c>
      <c r="O131" s="317"/>
      <c r="P131" s="317"/>
      <c r="Q131" s="335" t="s">
        <v>230</v>
      </c>
      <c r="R131" s="317"/>
      <c r="S131" s="338">
        <v>214000</v>
      </c>
      <c r="T131" s="317"/>
      <c r="U131" s="317"/>
      <c r="V131" s="317"/>
      <c r="W131" s="317"/>
      <c r="X131" s="335" t="s">
        <v>262</v>
      </c>
      <c r="Y131" s="37"/>
      <c r="Z131" s="37"/>
      <c r="AA131" s="38"/>
      <c r="AB131" s="110"/>
      <c r="AC131" s="110"/>
      <c r="AD131" s="110">
        <v>1</v>
      </c>
      <c r="AE131" s="111"/>
      <c r="AF131" s="111"/>
      <c r="AG131" s="111"/>
      <c r="AH131" s="111"/>
      <c r="AI131" s="111"/>
      <c r="AJ131" s="111"/>
      <c r="AK131" s="111"/>
      <c r="AL131" s="111"/>
      <c r="AM131" s="87"/>
      <c r="AN131" s="150" t="s">
        <v>209</v>
      </c>
      <c r="AO131" s="151" t="s">
        <v>133</v>
      </c>
      <c r="AP131" s="31"/>
      <c r="AQ131" s="31"/>
      <c r="AR131" s="31"/>
      <c r="AS131" s="34"/>
    </row>
    <row r="132" spans="1:45" ht="24.95" customHeight="1">
      <c r="A132" s="7">
        <v>127</v>
      </c>
      <c r="B132" s="301"/>
      <c r="C132" s="309"/>
      <c r="D132" s="312"/>
      <c r="E132" s="321"/>
      <c r="F132" s="32">
        <v>2</v>
      </c>
      <c r="G132" s="18" t="s">
        <v>52</v>
      </c>
      <c r="H132" s="336"/>
      <c r="I132" s="339"/>
      <c r="J132" s="339"/>
      <c r="K132" s="339"/>
      <c r="L132" s="315"/>
      <c r="M132" s="315"/>
      <c r="N132" s="315"/>
      <c r="O132" s="318"/>
      <c r="P132" s="318"/>
      <c r="Q132" s="336"/>
      <c r="R132" s="318"/>
      <c r="S132" s="339"/>
      <c r="T132" s="318"/>
      <c r="U132" s="318"/>
      <c r="V132" s="318"/>
      <c r="W132" s="318"/>
      <c r="X132" s="336"/>
      <c r="Y132" s="37"/>
      <c r="Z132" s="37"/>
      <c r="AA132" s="38"/>
      <c r="AB132" s="110">
        <v>1</v>
      </c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87"/>
      <c r="AN132" s="150" t="s">
        <v>209</v>
      </c>
      <c r="AO132" s="151" t="s">
        <v>133</v>
      </c>
      <c r="AP132" s="31"/>
      <c r="AQ132" s="31"/>
      <c r="AR132" s="31"/>
      <c r="AS132" s="34"/>
    </row>
    <row r="133" spans="1:45" ht="24.95" customHeight="1">
      <c r="A133" s="7">
        <v>128</v>
      </c>
      <c r="B133" s="301"/>
      <c r="C133" s="309"/>
      <c r="D133" s="312"/>
      <c r="E133" s="321"/>
      <c r="F133" s="32">
        <v>3</v>
      </c>
      <c r="G133" s="18" t="s">
        <v>53</v>
      </c>
      <c r="H133" s="336"/>
      <c r="I133" s="339"/>
      <c r="J133" s="339"/>
      <c r="K133" s="339"/>
      <c r="L133" s="315"/>
      <c r="M133" s="315"/>
      <c r="N133" s="315"/>
      <c r="O133" s="318"/>
      <c r="P133" s="318"/>
      <c r="Q133" s="336"/>
      <c r="R133" s="318"/>
      <c r="S133" s="339"/>
      <c r="T133" s="318"/>
      <c r="U133" s="318"/>
      <c r="V133" s="318"/>
      <c r="W133" s="318"/>
      <c r="X133" s="336"/>
      <c r="Y133" s="37"/>
      <c r="Z133" s="37"/>
      <c r="AA133" s="38"/>
      <c r="AB133" s="110"/>
      <c r="AC133" s="110"/>
      <c r="AD133" s="110"/>
      <c r="AE133" s="110"/>
      <c r="AF133" s="110">
        <v>1</v>
      </c>
      <c r="AG133" s="111"/>
      <c r="AH133" s="111"/>
      <c r="AI133" s="111"/>
      <c r="AJ133" s="111"/>
      <c r="AK133" s="111"/>
      <c r="AL133" s="111"/>
      <c r="AM133" s="87"/>
      <c r="AN133" s="150" t="s">
        <v>209</v>
      </c>
      <c r="AO133" s="151" t="s">
        <v>133</v>
      </c>
      <c r="AP133" s="31"/>
      <c r="AQ133" s="31"/>
      <c r="AR133" s="31"/>
      <c r="AS133" s="34"/>
    </row>
    <row r="134" spans="1:45" ht="24.95" customHeight="1">
      <c r="A134" s="7">
        <v>129</v>
      </c>
      <c r="B134" s="302"/>
      <c r="C134" s="310"/>
      <c r="D134" s="313"/>
      <c r="E134" s="322"/>
      <c r="F134" s="32">
        <v>4</v>
      </c>
      <c r="G134" s="18" t="s">
        <v>81</v>
      </c>
      <c r="H134" s="337"/>
      <c r="I134" s="340"/>
      <c r="J134" s="340"/>
      <c r="K134" s="340"/>
      <c r="L134" s="316"/>
      <c r="M134" s="316"/>
      <c r="N134" s="316"/>
      <c r="O134" s="319"/>
      <c r="P134" s="319"/>
      <c r="Q134" s="337"/>
      <c r="R134" s="319"/>
      <c r="S134" s="340"/>
      <c r="T134" s="319"/>
      <c r="U134" s="319"/>
      <c r="V134" s="319"/>
      <c r="W134" s="319"/>
      <c r="X134" s="337"/>
      <c r="Y134" s="37"/>
      <c r="Z134" s="37"/>
      <c r="AA134" s="38"/>
      <c r="AB134" s="110"/>
      <c r="AC134" s="110"/>
      <c r="AD134" s="110">
        <v>1</v>
      </c>
      <c r="AE134" s="111"/>
      <c r="AF134" s="111"/>
      <c r="AG134" s="111"/>
      <c r="AH134" s="111"/>
      <c r="AI134" s="111"/>
      <c r="AJ134" s="111"/>
      <c r="AK134" s="111"/>
      <c r="AL134" s="111"/>
      <c r="AM134" s="87"/>
      <c r="AN134" s="150" t="s">
        <v>209</v>
      </c>
      <c r="AO134" s="151" t="s">
        <v>133</v>
      </c>
      <c r="AP134" s="31"/>
      <c r="AQ134" s="31"/>
      <c r="AR134" s="31"/>
      <c r="AS134" s="34"/>
    </row>
    <row r="135" spans="1:45" ht="24.95" customHeight="1">
      <c r="A135" s="7">
        <v>130</v>
      </c>
      <c r="B135" s="300">
        <v>37</v>
      </c>
      <c r="C135" s="308" t="s">
        <v>263</v>
      </c>
      <c r="D135" s="311" t="s">
        <v>264</v>
      </c>
      <c r="E135" s="320" t="s">
        <v>265</v>
      </c>
      <c r="F135" s="32">
        <v>1</v>
      </c>
      <c r="G135" s="73" t="s">
        <v>46</v>
      </c>
      <c r="H135" s="335" t="s">
        <v>428</v>
      </c>
      <c r="I135" s="338">
        <v>1000</v>
      </c>
      <c r="J135" s="338">
        <v>1063.8900000000001</v>
      </c>
      <c r="K135" s="338">
        <v>956.78</v>
      </c>
      <c r="L135" s="314">
        <v>41592</v>
      </c>
      <c r="M135" s="314">
        <v>41627</v>
      </c>
      <c r="N135" s="314">
        <v>41639</v>
      </c>
      <c r="O135" s="317"/>
      <c r="P135" s="317"/>
      <c r="Q135" s="335" t="s">
        <v>267</v>
      </c>
      <c r="R135" s="338">
        <v>91805534</v>
      </c>
      <c r="S135" s="338">
        <v>2766000</v>
      </c>
      <c r="T135" s="317"/>
      <c r="U135" s="317"/>
      <c r="V135" s="317"/>
      <c r="W135" s="317"/>
      <c r="X135" s="335" t="s">
        <v>268</v>
      </c>
      <c r="Y135" s="74"/>
      <c r="Z135" s="74"/>
      <c r="AA135" s="38"/>
      <c r="AB135" s="123"/>
      <c r="AC135" s="123"/>
      <c r="AD135" s="123"/>
      <c r="AE135" s="123"/>
      <c r="AF135" s="123"/>
      <c r="AG135" s="123"/>
      <c r="AH135" s="123"/>
      <c r="AI135" s="106" t="s">
        <v>82</v>
      </c>
      <c r="AJ135" s="106" t="s">
        <v>82</v>
      </c>
      <c r="AK135" s="123">
        <v>1</v>
      </c>
      <c r="AL135" s="111"/>
      <c r="AM135" s="87"/>
      <c r="AN135" s="150" t="s">
        <v>209</v>
      </c>
      <c r="AO135" s="151" t="s">
        <v>80</v>
      </c>
      <c r="AP135" s="31"/>
      <c r="AQ135" s="31"/>
      <c r="AR135" s="31"/>
      <c r="AS135" s="34"/>
    </row>
    <row r="136" spans="1:45" ht="24.95" customHeight="1">
      <c r="A136" s="7">
        <v>131</v>
      </c>
      <c r="B136" s="301"/>
      <c r="C136" s="309"/>
      <c r="D136" s="312"/>
      <c r="E136" s="321"/>
      <c r="F136" s="32">
        <v>2</v>
      </c>
      <c r="G136" s="73" t="s">
        <v>52</v>
      </c>
      <c r="H136" s="336"/>
      <c r="I136" s="339"/>
      <c r="J136" s="339"/>
      <c r="K136" s="339"/>
      <c r="L136" s="315"/>
      <c r="M136" s="315"/>
      <c r="N136" s="315"/>
      <c r="O136" s="318"/>
      <c r="P136" s="318"/>
      <c r="Q136" s="336"/>
      <c r="R136" s="339"/>
      <c r="S136" s="339"/>
      <c r="T136" s="318"/>
      <c r="U136" s="318"/>
      <c r="V136" s="318"/>
      <c r="W136" s="318"/>
      <c r="X136" s="336"/>
      <c r="Y136" s="74"/>
      <c r="Z136" s="74"/>
      <c r="AA136" s="38"/>
      <c r="AB136" s="110"/>
      <c r="AC136" s="110"/>
      <c r="AD136" s="123"/>
      <c r="AE136" s="123"/>
      <c r="AF136" s="123"/>
      <c r="AG136" s="123"/>
      <c r="AH136" s="123"/>
      <c r="AI136" s="123"/>
      <c r="AJ136" s="123"/>
      <c r="AK136" s="123"/>
      <c r="AL136" s="123">
        <v>1</v>
      </c>
      <c r="AM136" s="87"/>
      <c r="AN136" s="150" t="s">
        <v>209</v>
      </c>
      <c r="AO136" s="151" t="s">
        <v>80</v>
      </c>
      <c r="AP136" s="31"/>
      <c r="AQ136" s="31"/>
      <c r="AR136" s="31"/>
      <c r="AS136" s="34"/>
    </row>
    <row r="137" spans="1:45" ht="24.95" customHeight="1">
      <c r="A137" s="7">
        <v>132</v>
      </c>
      <c r="B137" s="301"/>
      <c r="C137" s="309"/>
      <c r="D137" s="312"/>
      <c r="E137" s="321"/>
      <c r="F137" s="32">
        <v>3</v>
      </c>
      <c r="G137" s="73" t="s">
        <v>53</v>
      </c>
      <c r="H137" s="336"/>
      <c r="I137" s="339"/>
      <c r="J137" s="339"/>
      <c r="K137" s="339"/>
      <c r="L137" s="315"/>
      <c r="M137" s="315"/>
      <c r="N137" s="315"/>
      <c r="O137" s="318"/>
      <c r="P137" s="318"/>
      <c r="Q137" s="336"/>
      <c r="R137" s="339"/>
      <c r="S137" s="339"/>
      <c r="T137" s="318"/>
      <c r="U137" s="318"/>
      <c r="V137" s="318"/>
      <c r="W137" s="318"/>
      <c r="X137" s="336"/>
      <c r="Y137" s="74"/>
      <c r="Z137" s="74"/>
      <c r="AA137" s="38"/>
      <c r="AB137" s="110"/>
      <c r="AC137" s="110"/>
      <c r="AD137" s="110"/>
      <c r="AE137" s="123"/>
      <c r="AF137" s="123"/>
      <c r="AG137" s="123"/>
      <c r="AH137" s="123"/>
      <c r="AI137" s="123"/>
      <c r="AJ137" s="123"/>
      <c r="AK137" s="123"/>
      <c r="AL137" s="123">
        <v>1</v>
      </c>
      <c r="AM137" s="87"/>
      <c r="AN137" s="150" t="s">
        <v>209</v>
      </c>
      <c r="AO137" s="151" t="s">
        <v>80</v>
      </c>
      <c r="AP137" s="31"/>
      <c r="AQ137" s="31"/>
      <c r="AR137" s="31"/>
      <c r="AS137" s="34"/>
    </row>
    <row r="138" spans="1:45" ht="24.95" customHeight="1">
      <c r="A138" s="7">
        <v>133</v>
      </c>
      <c r="B138" s="302"/>
      <c r="C138" s="310"/>
      <c r="D138" s="313"/>
      <c r="E138" s="322"/>
      <c r="F138" s="32">
        <v>4</v>
      </c>
      <c r="G138" s="73" t="s">
        <v>81</v>
      </c>
      <c r="H138" s="337"/>
      <c r="I138" s="340"/>
      <c r="J138" s="340"/>
      <c r="K138" s="340"/>
      <c r="L138" s="316"/>
      <c r="M138" s="316"/>
      <c r="N138" s="316"/>
      <c r="O138" s="319"/>
      <c r="P138" s="319"/>
      <c r="Q138" s="337"/>
      <c r="R138" s="340"/>
      <c r="S138" s="340"/>
      <c r="T138" s="319"/>
      <c r="U138" s="319"/>
      <c r="V138" s="319"/>
      <c r="W138" s="319"/>
      <c r="X138" s="337"/>
      <c r="Y138" s="74"/>
      <c r="Z138" s="74"/>
      <c r="AA138" s="38"/>
      <c r="AB138" s="123"/>
      <c r="AC138" s="123"/>
      <c r="AD138" s="123"/>
      <c r="AE138" s="123"/>
      <c r="AF138" s="123"/>
      <c r="AG138" s="106" t="s">
        <v>82</v>
      </c>
      <c r="AH138" s="106" t="s">
        <v>82</v>
      </c>
      <c r="AI138" s="106" t="s">
        <v>82</v>
      </c>
      <c r="AJ138" s="106" t="s">
        <v>82</v>
      </c>
      <c r="AK138" s="123"/>
      <c r="AL138" s="123">
        <v>1</v>
      </c>
      <c r="AM138" s="87"/>
      <c r="AN138" s="150" t="s">
        <v>209</v>
      </c>
      <c r="AO138" s="151" t="s">
        <v>80</v>
      </c>
      <c r="AP138" s="31"/>
      <c r="AQ138" s="31"/>
      <c r="AR138" s="31"/>
      <c r="AS138" s="34"/>
    </row>
    <row r="139" spans="1:45" ht="24.95" customHeight="1">
      <c r="A139" s="7">
        <v>134</v>
      </c>
      <c r="B139" s="303">
        <v>38</v>
      </c>
      <c r="C139" s="341" t="s">
        <v>269</v>
      </c>
      <c r="D139" s="342" t="s">
        <v>270</v>
      </c>
      <c r="E139" s="343" t="s">
        <v>271</v>
      </c>
      <c r="F139" s="32">
        <v>1</v>
      </c>
      <c r="G139" s="18" t="s">
        <v>46</v>
      </c>
      <c r="H139" s="356" t="s">
        <v>365</v>
      </c>
      <c r="I139" s="358">
        <v>1000</v>
      </c>
      <c r="J139" s="358">
        <v>1076.97</v>
      </c>
      <c r="K139" s="358">
        <v>968.55</v>
      </c>
      <c r="L139" s="334">
        <v>41778</v>
      </c>
      <c r="M139" s="334">
        <v>41816</v>
      </c>
      <c r="N139" s="334">
        <v>41827</v>
      </c>
      <c r="O139" s="332"/>
      <c r="P139" s="332"/>
      <c r="Q139" s="356" t="s">
        <v>272</v>
      </c>
      <c r="R139" s="357"/>
      <c r="S139" s="358"/>
      <c r="T139" s="332"/>
      <c r="U139" s="358"/>
      <c r="V139" s="332"/>
      <c r="W139" s="358"/>
      <c r="X139" s="333" t="s">
        <v>273</v>
      </c>
      <c r="Y139" s="18"/>
      <c r="Z139" s="18"/>
      <c r="AA139" s="3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>
        <v>1</v>
      </c>
      <c r="AL139" s="111"/>
      <c r="AM139" s="87"/>
      <c r="AN139" s="150" t="s">
        <v>209</v>
      </c>
      <c r="AO139" s="151" t="s">
        <v>95</v>
      </c>
      <c r="AP139" s="31"/>
      <c r="AQ139" s="31"/>
      <c r="AR139" s="31"/>
      <c r="AS139" s="34"/>
    </row>
    <row r="140" spans="1:45" ht="24.95" customHeight="1">
      <c r="A140" s="7">
        <v>135</v>
      </c>
      <c r="B140" s="303"/>
      <c r="C140" s="341"/>
      <c r="D140" s="342"/>
      <c r="E140" s="343"/>
      <c r="F140" s="32">
        <v>2</v>
      </c>
      <c r="G140" s="18" t="s">
        <v>52</v>
      </c>
      <c r="H140" s="356"/>
      <c r="I140" s="358"/>
      <c r="J140" s="358"/>
      <c r="K140" s="358"/>
      <c r="L140" s="334"/>
      <c r="M140" s="334"/>
      <c r="N140" s="334"/>
      <c r="O140" s="332"/>
      <c r="P140" s="332"/>
      <c r="Q140" s="356"/>
      <c r="R140" s="357"/>
      <c r="S140" s="358"/>
      <c r="T140" s="332"/>
      <c r="U140" s="358"/>
      <c r="V140" s="332"/>
      <c r="W140" s="358"/>
      <c r="X140" s="333"/>
      <c r="Y140" s="18"/>
      <c r="Z140" s="18"/>
      <c r="AA140" s="3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>
        <v>1</v>
      </c>
      <c r="AL140" s="111"/>
      <c r="AM140" s="87"/>
      <c r="AN140" s="150" t="s">
        <v>209</v>
      </c>
      <c r="AO140" s="151" t="s">
        <v>95</v>
      </c>
      <c r="AP140" s="31"/>
      <c r="AQ140" s="31"/>
      <c r="AR140" s="31"/>
      <c r="AS140" s="34"/>
    </row>
    <row r="141" spans="1:45" ht="24.95" customHeight="1">
      <c r="A141" s="7">
        <v>136</v>
      </c>
      <c r="B141" s="303"/>
      <c r="C141" s="341"/>
      <c r="D141" s="342"/>
      <c r="E141" s="343"/>
      <c r="F141" s="32">
        <v>3</v>
      </c>
      <c r="G141" s="18" t="s">
        <v>53</v>
      </c>
      <c r="H141" s="356"/>
      <c r="I141" s="358"/>
      <c r="J141" s="358"/>
      <c r="K141" s="358"/>
      <c r="L141" s="334"/>
      <c r="M141" s="334"/>
      <c r="N141" s="334"/>
      <c r="O141" s="332"/>
      <c r="P141" s="332"/>
      <c r="Q141" s="356"/>
      <c r="R141" s="357"/>
      <c r="S141" s="358"/>
      <c r="T141" s="332"/>
      <c r="U141" s="358"/>
      <c r="V141" s="332"/>
      <c r="W141" s="358"/>
      <c r="X141" s="333"/>
      <c r="Y141" s="18"/>
      <c r="Z141" s="18"/>
      <c r="AA141" s="3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>
        <v>1</v>
      </c>
      <c r="AL141" s="111"/>
      <c r="AM141" s="87"/>
      <c r="AN141" s="150" t="s">
        <v>209</v>
      </c>
      <c r="AO141" s="151" t="s">
        <v>95</v>
      </c>
      <c r="AP141" s="31"/>
      <c r="AQ141" s="31"/>
      <c r="AR141" s="31"/>
      <c r="AS141" s="34"/>
    </row>
    <row r="142" spans="1:45" ht="24.95" customHeight="1">
      <c r="A142" s="7">
        <v>137</v>
      </c>
      <c r="B142" s="303"/>
      <c r="C142" s="341"/>
      <c r="D142" s="342"/>
      <c r="E142" s="343"/>
      <c r="F142" s="32">
        <v>4</v>
      </c>
      <c r="G142" s="18" t="s">
        <v>81</v>
      </c>
      <c r="H142" s="356"/>
      <c r="I142" s="358"/>
      <c r="J142" s="358"/>
      <c r="K142" s="358"/>
      <c r="L142" s="334"/>
      <c r="M142" s="334"/>
      <c r="N142" s="334"/>
      <c r="O142" s="332"/>
      <c r="P142" s="332"/>
      <c r="Q142" s="356"/>
      <c r="R142" s="357"/>
      <c r="S142" s="358"/>
      <c r="T142" s="332"/>
      <c r="U142" s="358"/>
      <c r="V142" s="332"/>
      <c r="W142" s="358"/>
      <c r="X142" s="333"/>
      <c r="Y142" s="18"/>
      <c r="Z142" s="18"/>
      <c r="AA142" s="33"/>
      <c r="AB142" s="123"/>
      <c r="AC142" s="123"/>
      <c r="AD142" s="123"/>
      <c r="AE142" s="123"/>
      <c r="AF142" s="123"/>
      <c r="AG142" s="106" t="s">
        <v>82</v>
      </c>
      <c r="AH142" s="106" t="s">
        <v>82</v>
      </c>
      <c r="AI142" s="106" t="s">
        <v>82</v>
      </c>
      <c r="AJ142" s="106" t="s">
        <v>82</v>
      </c>
      <c r="AK142" s="123">
        <v>1</v>
      </c>
      <c r="AL142" s="111"/>
      <c r="AM142" s="87"/>
      <c r="AN142" s="150" t="s">
        <v>209</v>
      </c>
      <c r="AO142" s="151" t="s">
        <v>95</v>
      </c>
      <c r="AP142" s="31"/>
      <c r="AQ142" s="31"/>
      <c r="AR142" s="31"/>
      <c r="AS142" s="34"/>
    </row>
    <row r="143" spans="1:45" ht="24.95" customHeight="1">
      <c r="A143" s="7">
        <v>138</v>
      </c>
      <c r="B143" s="300">
        <v>39</v>
      </c>
      <c r="C143" s="308" t="s">
        <v>274</v>
      </c>
      <c r="D143" s="311" t="s">
        <v>275</v>
      </c>
      <c r="E143" s="320" t="s">
        <v>276</v>
      </c>
      <c r="F143" s="32">
        <v>1</v>
      </c>
      <c r="G143" s="18" t="s">
        <v>46</v>
      </c>
      <c r="H143" s="324" t="s">
        <v>214</v>
      </c>
      <c r="I143" s="338">
        <v>1000</v>
      </c>
      <c r="J143" s="338">
        <v>1119.56</v>
      </c>
      <c r="K143" s="338">
        <v>1006.87</v>
      </c>
      <c r="L143" s="314">
        <v>41592</v>
      </c>
      <c r="M143" s="314">
        <v>41627</v>
      </c>
      <c r="N143" s="314">
        <v>41639</v>
      </c>
      <c r="O143" s="317"/>
      <c r="P143" s="317"/>
      <c r="Q143" s="335" t="s">
        <v>277</v>
      </c>
      <c r="R143" s="338">
        <v>98818167</v>
      </c>
      <c r="S143" s="338">
        <v>2436000</v>
      </c>
      <c r="T143" s="317"/>
      <c r="U143" s="317"/>
      <c r="V143" s="317"/>
      <c r="W143" s="317"/>
      <c r="X143" s="304" t="s">
        <v>278</v>
      </c>
      <c r="Y143" s="18"/>
      <c r="Z143" s="18"/>
      <c r="AA143" s="33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>
        <v>1</v>
      </c>
      <c r="AL143" s="111"/>
      <c r="AM143" s="88" t="s">
        <v>279</v>
      </c>
      <c r="AN143" s="150" t="s">
        <v>209</v>
      </c>
      <c r="AO143" s="151" t="s">
        <v>120</v>
      </c>
      <c r="AP143" s="31"/>
      <c r="AQ143" s="31"/>
      <c r="AR143" s="31"/>
      <c r="AS143" s="34"/>
    </row>
    <row r="144" spans="1:45" ht="24.95" customHeight="1">
      <c r="A144" s="7">
        <v>139</v>
      </c>
      <c r="B144" s="301"/>
      <c r="C144" s="309"/>
      <c r="D144" s="312"/>
      <c r="E144" s="321"/>
      <c r="F144" s="32">
        <v>2</v>
      </c>
      <c r="G144" s="18" t="s">
        <v>52</v>
      </c>
      <c r="H144" s="325"/>
      <c r="I144" s="339"/>
      <c r="J144" s="339"/>
      <c r="K144" s="339"/>
      <c r="L144" s="315"/>
      <c r="M144" s="315"/>
      <c r="N144" s="315"/>
      <c r="O144" s="318"/>
      <c r="P144" s="318"/>
      <c r="Q144" s="336"/>
      <c r="R144" s="339"/>
      <c r="S144" s="339"/>
      <c r="T144" s="318"/>
      <c r="U144" s="318"/>
      <c r="V144" s="318"/>
      <c r="W144" s="318"/>
      <c r="X144" s="305"/>
      <c r="Y144" s="18"/>
      <c r="Z144" s="18"/>
      <c r="AA144" s="33"/>
      <c r="AB144" s="109"/>
      <c r="AC144" s="109"/>
      <c r="AD144" s="109"/>
      <c r="AE144" s="109"/>
      <c r="AF144" s="109"/>
      <c r="AG144" s="109"/>
      <c r="AH144" s="109"/>
      <c r="AI144" s="109"/>
      <c r="AJ144" s="109">
        <v>1</v>
      </c>
      <c r="AK144" s="111"/>
      <c r="AL144" s="111"/>
      <c r="AM144" s="88" t="s">
        <v>280</v>
      </c>
      <c r="AN144" s="150" t="s">
        <v>209</v>
      </c>
      <c r="AO144" s="151" t="s">
        <v>120</v>
      </c>
      <c r="AP144" s="31"/>
      <c r="AQ144" s="31"/>
      <c r="AR144" s="31"/>
      <c r="AS144" s="34"/>
    </row>
    <row r="145" spans="1:45" ht="24.95" customHeight="1">
      <c r="A145" s="7">
        <v>140</v>
      </c>
      <c r="B145" s="301"/>
      <c r="C145" s="309"/>
      <c r="D145" s="312"/>
      <c r="E145" s="321"/>
      <c r="F145" s="32">
        <v>3</v>
      </c>
      <c r="G145" s="18" t="s">
        <v>53</v>
      </c>
      <c r="H145" s="325"/>
      <c r="I145" s="339"/>
      <c r="J145" s="339"/>
      <c r="K145" s="339"/>
      <c r="L145" s="315"/>
      <c r="M145" s="315"/>
      <c r="N145" s="315"/>
      <c r="O145" s="318"/>
      <c r="P145" s="318"/>
      <c r="Q145" s="336"/>
      <c r="R145" s="339"/>
      <c r="S145" s="339"/>
      <c r="T145" s="318"/>
      <c r="U145" s="318"/>
      <c r="V145" s="318"/>
      <c r="W145" s="318"/>
      <c r="X145" s="305"/>
      <c r="Y145" s="18"/>
      <c r="Z145" s="18"/>
      <c r="AA145" s="33"/>
      <c r="AB145" s="109"/>
      <c r="AC145" s="109"/>
      <c r="AD145" s="109"/>
      <c r="AE145" s="109"/>
      <c r="AF145" s="123"/>
      <c r="AG145" s="123"/>
      <c r="AH145" s="123">
        <v>1</v>
      </c>
      <c r="AI145" s="111"/>
      <c r="AJ145" s="111"/>
      <c r="AK145" s="111"/>
      <c r="AL145" s="111"/>
      <c r="AM145" s="88" t="s">
        <v>119</v>
      </c>
      <c r="AN145" s="150" t="s">
        <v>209</v>
      </c>
      <c r="AO145" s="151" t="s">
        <v>120</v>
      </c>
      <c r="AP145" s="31"/>
      <c r="AQ145" s="31"/>
      <c r="AR145" s="31"/>
      <c r="AS145" s="34"/>
    </row>
    <row r="146" spans="1:45" ht="24.95" customHeight="1">
      <c r="A146" s="7">
        <v>141</v>
      </c>
      <c r="B146" s="302"/>
      <c r="C146" s="310"/>
      <c r="D146" s="313"/>
      <c r="E146" s="322"/>
      <c r="F146" s="32">
        <v>4</v>
      </c>
      <c r="G146" s="18" t="s">
        <v>81</v>
      </c>
      <c r="H146" s="326"/>
      <c r="I146" s="340"/>
      <c r="J146" s="340"/>
      <c r="K146" s="340"/>
      <c r="L146" s="316"/>
      <c r="M146" s="316"/>
      <c r="N146" s="316"/>
      <c r="O146" s="319"/>
      <c r="P146" s="319"/>
      <c r="Q146" s="337"/>
      <c r="R146" s="340"/>
      <c r="S146" s="340"/>
      <c r="T146" s="319"/>
      <c r="U146" s="319"/>
      <c r="V146" s="319"/>
      <c r="W146" s="319"/>
      <c r="X146" s="306"/>
      <c r="Y146" s="18"/>
      <c r="Z146" s="18"/>
      <c r="AA146" s="33"/>
      <c r="AB146" s="110"/>
      <c r="AC146" s="123"/>
      <c r="AD146" s="123"/>
      <c r="AE146" s="123"/>
      <c r="AF146" s="123">
        <v>1</v>
      </c>
      <c r="AG146" s="106" t="s">
        <v>82</v>
      </c>
      <c r="AH146" s="106" t="s">
        <v>82</v>
      </c>
      <c r="AI146" s="106" t="s">
        <v>82</v>
      </c>
      <c r="AJ146" s="106" t="s">
        <v>82</v>
      </c>
      <c r="AK146" s="111"/>
      <c r="AL146" s="111"/>
      <c r="AM146" s="88" t="s">
        <v>280</v>
      </c>
      <c r="AN146" s="150" t="s">
        <v>209</v>
      </c>
      <c r="AO146" s="151" t="s">
        <v>120</v>
      </c>
      <c r="AP146" s="31"/>
      <c r="AQ146" s="31"/>
      <c r="AR146" s="31"/>
      <c r="AS146" s="34"/>
    </row>
    <row r="147" spans="1:45" ht="24.95" customHeight="1">
      <c r="A147" s="7">
        <v>142</v>
      </c>
      <c r="B147" s="300">
        <v>40</v>
      </c>
      <c r="C147" s="308" t="s">
        <v>281</v>
      </c>
      <c r="D147" s="311" t="s">
        <v>282</v>
      </c>
      <c r="E147" s="320" t="s">
        <v>283</v>
      </c>
      <c r="F147" s="32">
        <v>1</v>
      </c>
      <c r="G147" s="18" t="s">
        <v>46</v>
      </c>
      <c r="H147" s="335" t="s">
        <v>428</v>
      </c>
      <c r="I147" s="338">
        <v>1000</v>
      </c>
      <c r="J147" s="338">
        <v>1079.68</v>
      </c>
      <c r="K147" s="338">
        <v>970.99</v>
      </c>
      <c r="L147" s="314">
        <v>41592</v>
      </c>
      <c r="M147" s="314">
        <v>41627</v>
      </c>
      <c r="N147" s="314">
        <v>41639</v>
      </c>
      <c r="O147" s="317"/>
      <c r="P147" s="317"/>
      <c r="Q147" s="335" t="s">
        <v>284</v>
      </c>
      <c r="R147" s="338"/>
      <c r="S147" s="338"/>
      <c r="T147" s="317"/>
      <c r="U147" s="317"/>
      <c r="V147" s="317"/>
      <c r="W147" s="317"/>
      <c r="X147" s="304" t="s">
        <v>285</v>
      </c>
      <c r="Y147" s="18"/>
      <c r="Z147" s="18"/>
      <c r="AA147" s="33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>
        <v>1</v>
      </c>
      <c r="AM147" s="179" t="s">
        <v>371</v>
      </c>
      <c r="AN147" s="150" t="s">
        <v>209</v>
      </c>
      <c r="AO147" s="151" t="s">
        <v>103</v>
      </c>
      <c r="AP147" s="31"/>
      <c r="AQ147" s="31"/>
      <c r="AR147" s="31"/>
      <c r="AS147" s="34"/>
    </row>
    <row r="148" spans="1:45" ht="24.95" customHeight="1">
      <c r="A148" s="7">
        <v>143</v>
      </c>
      <c r="B148" s="301"/>
      <c r="C148" s="309"/>
      <c r="D148" s="312"/>
      <c r="E148" s="321"/>
      <c r="F148" s="32">
        <v>2</v>
      </c>
      <c r="G148" s="18" t="s">
        <v>52</v>
      </c>
      <c r="H148" s="336"/>
      <c r="I148" s="339"/>
      <c r="J148" s="339"/>
      <c r="K148" s="339"/>
      <c r="L148" s="315"/>
      <c r="M148" s="315"/>
      <c r="N148" s="315"/>
      <c r="O148" s="318"/>
      <c r="P148" s="318"/>
      <c r="Q148" s="336"/>
      <c r="R148" s="339"/>
      <c r="S148" s="339"/>
      <c r="T148" s="318"/>
      <c r="U148" s="318"/>
      <c r="V148" s="318"/>
      <c r="W148" s="318"/>
      <c r="X148" s="305"/>
      <c r="Y148" s="18"/>
      <c r="Z148" s="18"/>
      <c r="AA148" s="33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>
        <v>1</v>
      </c>
      <c r="AM148" s="179" t="s">
        <v>371</v>
      </c>
      <c r="AN148" s="150" t="s">
        <v>209</v>
      </c>
      <c r="AO148" s="151" t="s">
        <v>103</v>
      </c>
      <c r="AP148" s="31"/>
      <c r="AQ148" s="31"/>
      <c r="AR148" s="31"/>
      <c r="AS148" s="34"/>
    </row>
    <row r="149" spans="1:45" ht="24.95" customHeight="1">
      <c r="A149" s="7">
        <v>144</v>
      </c>
      <c r="B149" s="301"/>
      <c r="C149" s="309"/>
      <c r="D149" s="312"/>
      <c r="E149" s="321"/>
      <c r="F149" s="32">
        <v>3</v>
      </c>
      <c r="G149" s="18" t="s">
        <v>53</v>
      </c>
      <c r="H149" s="336"/>
      <c r="I149" s="339"/>
      <c r="J149" s="339"/>
      <c r="K149" s="339"/>
      <c r="L149" s="315"/>
      <c r="M149" s="315"/>
      <c r="N149" s="315"/>
      <c r="O149" s="318"/>
      <c r="P149" s="318"/>
      <c r="Q149" s="336"/>
      <c r="R149" s="339"/>
      <c r="S149" s="339"/>
      <c r="T149" s="318"/>
      <c r="U149" s="318"/>
      <c r="V149" s="318"/>
      <c r="W149" s="318"/>
      <c r="X149" s="305"/>
      <c r="Y149" s="18"/>
      <c r="Z149" s="18"/>
      <c r="AA149" s="33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>
        <v>1</v>
      </c>
      <c r="AM149" s="179" t="s">
        <v>371</v>
      </c>
      <c r="AN149" s="150" t="s">
        <v>209</v>
      </c>
      <c r="AO149" s="151" t="s">
        <v>103</v>
      </c>
      <c r="AP149" s="31"/>
      <c r="AQ149" s="31"/>
      <c r="AR149" s="31"/>
      <c r="AS149" s="34"/>
    </row>
    <row r="150" spans="1:45" ht="24.95" customHeight="1">
      <c r="A150" s="7">
        <v>145</v>
      </c>
      <c r="B150" s="302"/>
      <c r="C150" s="310"/>
      <c r="D150" s="313"/>
      <c r="E150" s="322"/>
      <c r="F150" s="32">
        <v>4</v>
      </c>
      <c r="G150" s="18" t="s">
        <v>81</v>
      </c>
      <c r="H150" s="337"/>
      <c r="I150" s="340"/>
      <c r="J150" s="340"/>
      <c r="K150" s="340"/>
      <c r="L150" s="316"/>
      <c r="M150" s="316"/>
      <c r="N150" s="316"/>
      <c r="O150" s="319"/>
      <c r="P150" s="319"/>
      <c r="Q150" s="337"/>
      <c r="R150" s="340"/>
      <c r="S150" s="340"/>
      <c r="T150" s="319"/>
      <c r="U150" s="319"/>
      <c r="V150" s="319"/>
      <c r="W150" s="319"/>
      <c r="X150" s="306"/>
      <c r="Y150" s="18"/>
      <c r="Z150" s="18"/>
      <c r="AA150" s="33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110">
        <v>1</v>
      </c>
      <c r="AM150" s="179" t="s">
        <v>371</v>
      </c>
      <c r="AN150" s="150" t="s">
        <v>209</v>
      </c>
      <c r="AO150" s="151" t="s">
        <v>103</v>
      </c>
      <c r="AP150" s="31"/>
      <c r="AQ150" s="31"/>
      <c r="AR150" s="31"/>
      <c r="AS150" s="34"/>
    </row>
    <row r="151" spans="1:45" ht="24.95" customHeight="1">
      <c r="A151" s="7">
        <v>146</v>
      </c>
      <c r="B151" s="300">
        <v>41</v>
      </c>
      <c r="C151" s="308" t="s">
        <v>286</v>
      </c>
      <c r="D151" s="311" t="s">
        <v>287</v>
      </c>
      <c r="E151" s="320" t="s">
        <v>288</v>
      </c>
      <c r="F151" s="32">
        <v>1</v>
      </c>
      <c r="G151" s="18" t="s">
        <v>46</v>
      </c>
      <c r="H151" s="335" t="s">
        <v>289</v>
      </c>
      <c r="I151" s="338">
        <v>1000</v>
      </c>
      <c r="J151" s="338">
        <v>1148.1400000000001</v>
      </c>
      <c r="K151" s="338">
        <v>1017.83</v>
      </c>
      <c r="L151" s="314">
        <v>41592</v>
      </c>
      <c r="M151" s="314">
        <v>41627</v>
      </c>
      <c r="N151" s="314">
        <v>41639</v>
      </c>
      <c r="O151" s="317"/>
      <c r="P151" s="317"/>
      <c r="Q151" s="335" t="s">
        <v>290</v>
      </c>
      <c r="R151" s="353">
        <v>103261496</v>
      </c>
      <c r="S151" s="338">
        <v>2066200</v>
      </c>
      <c r="T151" s="317"/>
      <c r="U151" s="317"/>
      <c r="V151" s="317"/>
      <c r="W151" s="317"/>
      <c r="X151" s="304" t="s">
        <v>291</v>
      </c>
      <c r="Y151" s="18"/>
      <c r="Z151" s="18"/>
      <c r="AA151" s="33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>
        <v>1</v>
      </c>
      <c r="AM151" s="87"/>
      <c r="AN151" s="150" t="s">
        <v>209</v>
      </c>
      <c r="AO151" s="151" t="s">
        <v>103</v>
      </c>
      <c r="AP151" s="31"/>
      <c r="AQ151" s="31"/>
      <c r="AR151" s="31"/>
      <c r="AS151" s="34"/>
    </row>
    <row r="152" spans="1:45" ht="24.95" customHeight="1">
      <c r="A152" s="7">
        <v>147</v>
      </c>
      <c r="B152" s="301"/>
      <c r="C152" s="309"/>
      <c r="D152" s="312"/>
      <c r="E152" s="321"/>
      <c r="F152" s="32">
        <v>2</v>
      </c>
      <c r="G152" s="18" t="s">
        <v>52</v>
      </c>
      <c r="H152" s="336"/>
      <c r="I152" s="339"/>
      <c r="J152" s="339"/>
      <c r="K152" s="339"/>
      <c r="L152" s="315"/>
      <c r="M152" s="315"/>
      <c r="N152" s="315"/>
      <c r="O152" s="318"/>
      <c r="P152" s="318"/>
      <c r="Q152" s="336"/>
      <c r="R152" s="354"/>
      <c r="S152" s="339"/>
      <c r="T152" s="318"/>
      <c r="U152" s="318"/>
      <c r="V152" s="318"/>
      <c r="W152" s="318"/>
      <c r="X152" s="305"/>
      <c r="Y152" s="18"/>
      <c r="Z152" s="18"/>
      <c r="AA152" s="33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>
        <v>1</v>
      </c>
      <c r="AL152" s="111"/>
      <c r="AM152" s="87"/>
      <c r="AN152" s="150" t="s">
        <v>209</v>
      </c>
      <c r="AO152" s="151" t="s">
        <v>103</v>
      </c>
      <c r="AP152" s="31"/>
      <c r="AQ152" s="31"/>
      <c r="AR152" s="31"/>
      <c r="AS152" s="34"/>
    </row>
    <row r="153" spans="1:45" ht="24.95" customHeight="1">
      <c r="A153" s="7">
        <v>148</v>
      </c>
      <c r="B153" s="301"/>
      <c r="C153" s="309"/>
      <c r="D153" s="312"/>
      <c r="E153" s="321"/>
      <c r="F153" s="32">
        <v>3</v>
      </c>
      <c r="G153" s="18" t="s">
        <v>53</v>
      </c>
      <c r="H153" s="336"/>
      <c r="I153" s="339"/>
      <c r="J153" s="339"/>
      <c r="K153" s="339"/>
      <c r="L153" s="315"/>
      <c r="M153" s="315"/>
      <c r="N153" s="315"/>
      <c r="O153" s="318"/>
      <c r="P153" s="318"/>
      <c r="Q153" s="336"/>
      <c r="R153" s="354"/>
      <c r="S153" s="339"/>
      <c r="T153" s="318"/>
      <c r="U153" s="318"/>
      <c r="V153" s="318"/>
      <c r="W153" s="318"/>
      <c r="X153" s="305"/>
      <c r="Y153" s="18"/>
      <c r="Z153" s="18"/>
      <c r="AA153" s="33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>
        <v>1</v>
      </c>
      <c r="AL153" s="111"/>
      <c r="AM153" s="87"/>
      <c r="AN153" s="150" t="s">
        <v>209</v>
      </c>
      <c r="AO153" s="151" t="s">
        <v>103</v>
      </c>
      <c r="AP153" s="31"/>
      <c r="AQ153" s="31"/>
      <c r="AR153" s="31"/>
      <c r="AS153" s="34"/>
    </row>
    <row r="154" spans="1:45" ht="24.95" customHeight="1">
      <c r="A154" s="7">
        <v>149</v>
      </c>
      <c r="B154" s="302"/>
      <c r="C154" s="310"/>
      <c r="D154" s="313"/>
      <c r="E154" s="322"/>
      <c r="F154" s="32">
        <v>4</v>
      </c>
      <c r="G154" s="18" t="s">
        <v>81</v>
      </c>
      <c r="H154" s="337"/>
      <c r="I154" s="340"/>
      <c r="J154" s="340"/>
      <c r="K154" s="340"/>
      <c r="L154" s="316"/>
      <c r="M154" s="316"/>
      <c r="N154" s="316"/>
      <c r="O154" s="319"/>
      <c r="P154" s="319"/>
      <c r="Q154" s="337"/>
      <c r="R154" s="355"/>
      <c r="S154" s="340"/>
      <c r="T154" s="319"/>
      <c r="U154" s="319"/>
      <c r="V154" s="319"/>
      <c r="W154" s="319"/>
      <c r="X154" s="306"/>
      <c r="Y154" s="18"/>
      <c r="Z154" s="18"/>
      <c r="AA154" s="33"/>
      <c r="AB154" s="123"/>
      <c r="AC154" s="123"/>
      <c r="AD154" s="123"/>
      <c r="AE154" s="123"/>
      <c r="AF154" s="123"/>
      <c r="AG154" s="106" t="s">
        <v>82</v>
      </c>
      <c r="AH154" s="106" t="s">
        <v>82</v>
      </c>
      <c r="AI154" s="106" t="s">
        <v>82</v>
      </c>
      <c r="AJ154" s="106" t="s">
        <v>82</v>
      </c>
      <c r="AK154" s="123">
        <v>1</v>
      </c>
      <c r="AL154" s="111"/>
      <c r="AM154" s="87"/>
      <c r="AN154" s="150" t="s">
        <v>209</v>
      </c>
      <c r="AO154" s="151" t="s">
        <v>103</v>
      </c>
      <c r="AP154" s="31"/>
      <c r="AQ154" s="31"/>
      <c r="AR154" s="31"/>
      <c r="AS154" s="34"/>
    </row>
    <row r="155" spans="1:45" ht="24.95" customHeight="1">
      <c r="A155" s="7">
        <v>150</v>
      </c>
      <c r="B155" s="300">
        <v>42</v>
      </c>
      <c r="C155" s="308" t="s">
        <v>292</v>
      </c>
      <c r="D155" s="311" t="s">
        <v>212</v>
      </c>
      <c r="E155" s="320" t="s">
        <v>293</v>
      </c>
      <c r="F155" s="32">
        <v>1</v>
      </c>
      <c r="G155" s="18" t="s">
        <v>46</v>
      </c>
      <c r="H155" s="335" t="s">
        <v>427</v>
      </c>
      <c r="I155" s="338">
        <v>1000</v>
      </c>
      <c r="J155" s="338"/>
      <c r="K155" s="338">
        <v>1074.48</v>
      </c>
      <c r="L155" s="314">
        <v>41778</v>
      </c>
      <c r="M155" s="314">
        <v>41821</v>
      </c>
      <c r="N155" s="314">
        <v>41832</v>
      </c>
      <c r="O155" s="317"/>
      <c r="P155" s="317"/>
      <c r="Q155" s="335" t="s">
        <v>164</v>
      </c>
      <c r="R155" s="350"/>
      <c r="S155" s="338"/>
      <c r="T155" s="317"/>
      <c r="U155" s="317"/>
      <c r="V155" s="317"/>
      <c r="W155" s="317"/>
      <c r="X155" s="304" t="s">
        <v>295</v>
      </c>
      <c r="Y155" s="18"/>
      <c r="Z155" s="18"/>
      <c r="AA155" s="33"/>
      <c r="AB155" s="130"/>
      <c r="AC155" s="130"/>
      <c r="AD155" s="130"/>
      <c r="AE155" s="130"/>
      <c r="AF155" s="130">
        <v>1</v>
      </c>
      <c r="AG155" s="117"/>
      <c r="AH155" s="117"/>
      <c r="AI155" s="124"/>
      <c r="AJ155" s="124"/>
      <c r="AK155" s="117"/>
      <c r="AL155" s="117"/>
      <c r="AM155" s="86"/>
      <c r="AN155" s="150" t="s">
        <v>209</v>
      </c>
      <c r="AO155" s="151" t="s">
        <v>145</v>
      </c>
      <c r="AP155" s="31"/>
      <c r="AQ155" s="31"/>
      <c r="AR155" s="31"/>
      <c r="AS155" s="34"/>
    </row>
    <row r="156" spans="1:45" ht="24.95" customHeight="1">
      <c r="A156" s="7">
        <v>151</v>
      </c>
      <c r="B156" s="301"/>
      <c r="C156" s="309"/>
      <c r="D156" s="312"/>
      <c r="E156" s="321"/>
      <c r="F156" s="32">
        <v>2</v>
      </c>
      <c r="G156" s="18" t="s">
        <v>52</v>
      </c>
      <c r="H156" s="336"/>
      <c r="I156" s="339"/>
      <c r="J156" s="339"/>
      <c r="K156" s="339"/>
      <c r="L156" s="315"/>
      <c r="M156" s="315"/>
      <c r="N156" s="315"/>
      <c r="O156" s="318"/>
      <c r="P156" s="318"/>
      <c r="Q156" s="336"/>
      <c r="R156" s="351"/>
      <c r="S156" s="339"/>
      <c r="T156" s="318"/>
      <c r="U156" s="318"/>
      <c r="V156" s="318"/>
      <c r="W156" s="318"/>
      <c r="X156" s="305"/>
      <c r="Y156" s="18"/>
      <c r="Z156" s="18"/>
      <c r="AA156" s="33"/>
      <c r="AB156" s="116"/>
      <c r="AC156" s="109"/>
      <c r="AD156" s="109"/>
      <c r="AE156" s="109"/>
      <c r="AF156" s="109"/>
      <c r="AG156" s="109"/>
      <c r="AH156" s="109"/>
      <c r="AI156" s="109"/>
      <c r="AJ156" s="109">
        <v>1</v>
      </c>
      <c r="AK156" s="117"/>
      <c r="AL156" s="117"/>
      <c r="AM156" s="86" t="s">
        <v>417</v>
      </c>
      <c r="AN156" s="150" t="s">
        <v>209</v>
      </c>
      <c r="AO156" s="151" t="s">
        <v>145</v>
      </c>
      <c r="AP156" s="31"/>
      <c r="AQ156" s="31"/>
      <c r="AR156" s="31"/>
      <c r="AS156" s="34"/>
    </row>
    <row r="157" spans="1:45" ht="24.95" customHeight="1">
      <c r="A157" s="7">
        <v>152</v>
      </c>
      <c r="B157" s="301"/>
      <c r="C157" s="309"/>
      <c r="D157" s="312"/>
      <c r="E157" s="321"/>
      <c r="F157" s="32">
        <v>3</v>
      </c>
      <c r="G157" s="18" t="s">
        <v>53</v>
      </c>
      <c r="H157" s="336"/>
      <c r="I157" s="339"/>
      <c r="J157" s="339"/>
      <c r="K157" s="339"/>
      <c r="L157" s="315"/>
      <c r="M157" s="315"/>
      <c r="N157" s="315"/>
      <c r="O157" s="318"/>
      <c r="P157" s="318"/>
      <c r="Q157" s="336"/>
      <c r="R157" s="351"/>
      <c r="S157" s="339"/>
      <c r="T157" s="318"/>
      <c r="U157" s="318"/>
      <c r="V157" s="318"/>
      <c r="W157" s="318"/>
      <c r="X157" s="305"/>
      <c r="Y157" s="18"/>
      <c r="Z157" s="18"/>
      <c r="AA157" s="33"/>
      <c r="AB157" s="130"/>
      <c r="AC157" s="130"/>
      <c r="AD157" s="130"/>
      <c r="AE157" s="130"/>
      <c r="AF157" s="130"/>
      <c r="AG157" s="130"/>
      <c r="AH157" s="130">
        <v>1</v>
      </c>
      <c r="AI157" s="124"/>
      <c r="AJ157" s="124"/>
      <c r="AK157" s="117"/>
      <c r="AL157" s="117"/>
      <c r="AM157" s="86" t="s">
        <v>418</v>
      </c>
      <c r="AN157" s="150" t="s">
        <v>209</v>
      </c>
      <c r="AO157" s="151" t="s">
        <v>145</v>
      </c>
      <c r="AP157" s="31"/>
      <c r="AQ157" s="31"/>
      <c r="AR157" s="31"/>
      <c r="AS157" s="34"/>
    </row>
    <row r="158" spans="1:45" ht="24.95" customHeight="1">
      <c r="A158" s="7">
        <v>153</v>
      </c>
      <c r="B158" s="302"/>
      <c r="C158" s="310"/>
      <c r="D158" s="313"/>
      <c r="E158" s="322"/>
      <c r="F158" s="32">
        <v>4</v>
      </c>
      <c r="G158" s="18" t="s">
        <v>81</v>
      </c>
      <c r="H158" s="337"/>
      <c r="I158" s="340"/>
      <c r="J158" s="340"/>
      <c r="K158" s="340"/>
      <c r="L158" s="316"/>
      <c r="M158" s="316"/>
      <c r="N158" s="316"/>
      <c r="O158" s="319"/>
      <c r="P158" s="319"/>
      <c r="Q158" s="337"/>
      <c r="R158" s="352"/>
      <c r="S158" s="340"/>
      <c r="T158" s="319"/>
      <c r="U158" s="319"/>
      <c r="V158" s="319"/>
      <c r="W158" s="319"/>
      <c r="X158" s="306"/>
      <c r="Y158" s="18"/>
      <c r="Z158" s="18"/>
      <c r="AA158" s="33"/>
      <c r="AB158" s="120"/>
      <c r="AC158" s="109"/>
      <c r="AD158" s="109"/>
      <c r="AE158" s="109"/>
      <c r="AF158" s="109"/>
      <c r="AG158" s="106" t="s">
        <v>82</v>
      </c>
      <c r="AH158" s="106" t="s">
        <v>82</v>
      </c>
      <c r="AI158" s="106" t="s">
        <v>82</v>
      </c>
      <c r="AJ158" s="106" t="s">
        <v>82</v>
      </c>
      <c r="AK158" s="109">
        <v>1</v>
      </c>
      <c r="AL158" s="117"/>
      <c r="AM158" s="86" t="s">
        <v>419</v>
      </c>
      <c r="AN158" s="150" t="s">
        <v>209</v>
      </c>
      <c r="AO158" s="151" t="s">
        <v>145</v>
      </c>
      <c r="AP158" s="31"/>
      <c r="AQ158" s="31"/>
      <c r="AR158" s="31"/>
      <c r="AS158" s="34"/>
    </row>
    <row r="159" spans="1:45" ht="24.95" customHeight="1">
      <c r="A159" s="7">
        <v>154</v>
      </c>
      <c r="B159" s="300">
        <v>43</v>
      </c>
      <c r="C159" s="308" t="s">
        <v>299</v>
      </c>
      <c r="D159" s="311" t="s">
        <v>300</v>
      </c>
      <c r="E159" s="320" t="s">
        <v>301</v>
      </c>
      <c r="F159" s="32">
        <v>1</v>
      </c>
      <c r="G159" s="18" t="s">
        <v>46</v>
      </c>
      <c r="H159" s="335" t="s">
        <v>302</v>
      </c>
      <c r="I159" s="338">
        <v>1000</v>
      </c>
      <c r="J159" s="314"/>
      <c r="K159" s="338">
        <v>1025.2</v>
      </c>
      <c r="L159" s="314">
        <v>41778</v>
      </c>
      <c r="M159" s="314">
        <v>41821</v>
      </c>
      <c r="N159" s="347">
        <v>41832</v>
      </c>
      <c r="O159" s="317"/>
      <c r="P159" s="317"/>
      <c r="Q159" s="317"/>
      <c r="R159" s="317"/>
      <c r="S159" s="317"/>
      <c r="T159" s="317"/>
      <c r="U159" s="317"/>
      <c r="V159" s="317"/>
      <c r="W159" s="317"/>
      <c r="X159" s="304" t="s">
        <v>303</v>
      </c>
      <c r="Y159" s="18"/>
      <c r="Z159" s="18"/>
      <c r="AA159" s="33"/>
      <c r="AB159" s="123"/>
      <c r="AC159" s="123"/>
      <c r="AD159" s="123"/>
      <c r="AE159" s="123"/>
      <c r="AF159" s="123"/>
      <c r="AG159" s="123"/>
      <c r="AH159" s="123">
        <v>1</v>
      </c>
      <c r="AI159" s="111"/>
      <c r="AJ159" s="111"/>
      <c r="AK159" s="111"/>
      <c r="AL159" s="111"/>
      <c r="AM159" s="84"/>
      <c r="AN159" s="150" t="s">
        <v>209</v>
      </c>
      <c r="AO159" s="151" t="s">
        <v>133</v>
      </c>
      <c r="AP159" s="31"/>
      <c r="AQ159" s="31"/>
      <c r="AR159" s="31"/>
      <c r="AS159" s="34"/>
    </row>
    <row r="160" spans="1:45" ht="24.95" customHeight="1">
      <c r="A160" s="7">
        <v>155</v>
      </c>
      <c r="B160" s="301"/>
      <c r="C160" s="309"/>
      <c r="D160" s="312"/>
      <c r="E160" s="321"/>
      <c r="F160" s="32">
        <v>2</v>
      </c>
      <c r="G160" s="18" t="s">
        <v>52</v>
      </c>
      <c r="H160" s="336"/>
      <c r="I160" s="339"/>
      <c r="J160" s="315"/>
      <c r="K160" s="339"/>
      <c r="L160" s="315"/>
      <c r="M160" s="315"/>
      <c r="N160" s="348"/>
      <c r="O160" s="318"/>
      <c r="P160" s="318"/>
      <c r="Q160" s="318"/>
      <c r="R160" s="318"/>
      <c r="S160" s="318"/>
      <c r="T160" s="318"/>
      <c r="U160" s="318"/>
      <c r="V160" s="318"/>
      <c r="W160" s="318"/>
      <c r="X160" s="305"/>
      <c r="Y160" s="18"/>
      <c r="Z160" s="18"/>
      <c r="AA160" s="33"/>
      <c r="AB160" s="123"/>
      <c r="AC160" s="123"/>
      <c r="AD160" s="123"/>
      <c r="AE160" s="123"/>
      <c r="AF160" s="123"/>
      <c r="AG160" s="123"/>
      <c r="AH160" s="123">
        <v>1</v>
      </c>
      <c r="AI160" s="111"/>
      <c r="AJ160" s="111"/>
      <c r="AK160" s="111"/>
      <c r="AL160" s="111"/>
      <c r="AM160" s="84"/>
      <c r="AN160" s="150" t="s">
        <v>209</v>
      </c>
      <c r="AO160" s="151" t="s">
        <v>133</v>
      </c>
      <c r="AP160" s="31"/>
      <c r="AQ160" s="31"/>
      <c r="AR160" s="31"/>
      <c r="AS160" s="34"/>
    </row>
    <row r="161" spans="1:45" ht="24.95" customHeight="1">
      <c r="A161" s="7">
        <v>156</v>
      </c>
      <c r="B161" s="301"/>
      <c r="C161" s="309"/>
      <c r="D161" s="312"/>
      <c r="E161" s="321"/>
      <c r="F161" s="32">
        <v>3</v>
      </c>
      <c r="G161" s="18" t="s">
        <v>53</v>
      </c>
      <c r="H161" s="336"/>
      <c r="I161" s="339"/>
      <c r="J161" s="315"/>
      <c r="K161" s="339"/>
      <c r="L161" s="315"/>
      <c r="M161" s="315"/>
      <c r="N161" s="348"/>
      <c r="O161" s="318"/>
      <c r="P161" s="318"/>
      <c r="Q161" s="318"/>
      <c r="R161" s="318"/>
      <c r="S161" s="318"/>
      <c r="T161" s="318"/>
      <c r="U161" s="318"/>
      <c r="V161" s="318"/>
      <c r="W161" s="318"/>
      <c r="X161" s="305"/>
      <c r="Y161" s="18"/>
      <c r="Z161" s="18"/>
      <c r="AA161" s="33"/>
      <c r="AB161" s="123"/>
      <c r="AC161" s="123"/>
      <c r="AD161" s="123"/>
      <c r="AE161" s="123"/>
      <c r="AF161" s="123"/>
      <c r="AG161" s="123"/>
      <c r="AH161" s="123"/>
      <c r="AI161" s="123"/>
      <c r="AJ161" s="123"/>
      <c r="AK161" s="123">
        <v>1</v>
      </c>
      <c r="AL161" s="111"/>
      <c r="AM161" s="84"/>
      <c r="AN161" s="150" t="s">
        <v>209</v>
      </c>
      <c r="AO161" s="151" t="s">
        <v>133</v>
      </c>
      <c r="AP161" s="31"/>
      <c r="AQ161" s="31"/>
      <c r="AR161" s="31"/>
      <c r="AS161" s="34"/>
    </row>
    <row r="162" spans="1:45" ht="24.95" customHeight="1">
      <c r="A162" s="7">
        <v>157</v>
      </c>
      <c r="B162" s="302"/>
      <c r="C162" s="310"/>
      <c r="D162" s="313"/>
      <c r="E162" s="322"/>
      <c r="F162" s="32">
        <v>4</v>
      </c>
      <c r="G162" s="18" t="s">
        <v>81</v>
      </c>
      <c r="H162" s="337"/>
      <c r="I162" s="340"/>
      <c r="J162" s="316"/>
      <c r="K162" s="340"/>
      <c r="L162" s="316"/>
      <c r="M162" s="316"/>
      <c r="N162" s="349"/>
      <c r="O162" s="319"/>
      <c r="P162" s="319"/>
      <c r="Q162" s="319"/>
      <c r="R162" s="319"/>
      <c r="S162" s="319"/>
      <c r="T162" s="319"/>
      <c r="U162" s="319"/>
      <c r="V162" s="319"/>
      <c r="W162" s="319"/>
      <c r="X162" s="306"/>
      <c r="Y162" s="18"/>
      <c r="Z162" s="18"/>
      <c r="AA162" s="33"/>
      <c r="AB162" s="123"/>
      <c r="AC162" s="123"/>
      <c r="AD162" s="123"/>
      <c r="AE162" s="123"/>
      <c r="AF162" s="123"/>
      <c r="AG162" s="106" t="s">
        <v>82</v>
      </c>
      <c r="AH162" s="106" t="s">
        <v>82</v>
      </c>
      <c r="AI162" s="106" t="s">
        <v>82</v>
      </c>
      <c r="AJ162" s="106" t="s">
        <v>82</v>
      </c>
      <c r="AK162" s="123">
        <v>1</v>
      </c>
      <c r="AL162" s="111"/>
      <c r="AM162" s="84"/>
      <c r="AN162" s="150" t="s">
        <v>209</v>
      </c>
      <c r="AO162" s="151" t="s">
        <v>133</v>
      </c>
      <c r="AP162" s="31"/>
      <c r="AQ162" s="31"/>
      <c r="AR162" s="31"/>
      <c r="AS162" s="34"/>
    </row>
    <row r="163" spans="1:45" ht="24.95" customHeight="1">
      <c r="A163" s="7">
        <v>158</v>
      </c>
      <c r="B163" s="300">
        <v>44</v>
      </c>
      <c r="C163" s="308" t="s">
        <v>304</v>
      </c>
      <c r="D163" s="311" t="s">
        <v>212</v>
      </c>
      <c r="E163" s="320" t="s">
        <v>305</v>
      </c>
      <c r="F163" s="32">
        <v>1</v>
      </c>
      <c r="G163" s="18" t="s">
        <v>46</v>
      </c>
      <c r="H163" s="324" t="s">
        <v>427</v>
      </c>
      <c r="I163" s="338">
        <v>1000</v>
      </c>
      <c r="J163" s="314"/>
      <c r="K163" s="338">
        <v>1045.03</v>
      </c>
      <c r="L163" s="314">
        <v>41778</v>
      </c>
      <c r="M163" s="314">
        <v>41821</v>
      </c>
      <c r="N163" s="314">
        <v>41832</v>
      </c>
      <c r="O163" s="317"/>
      <c r="P163" s="317"/>
      <c r="Q163" s="317" t="s">
        <v>164</v>
      </c>
      <c r="R163" s="317"/>
      <c r="S163" s="317"/>
      <c r="T163" s="317"/>
      <c r="U163" s="317"/>
      <c r="V163" s="317"/>
      <c r="W163" s="317"/>
      <c r="X163" s="304" t="s">
        <v>295</v>
      </c>
      <c r="Y163" s="18"/>
      <c r="Z163" s="18"/>
      <c r="AA163" s="33"/>
      <c r="AB163" s="116"/>
      <c r="AC163" s="109"/>
      <c r="AD163" s="109"/>
      <c r="AE163" s="109"/>
      <c r="AF163" s="109"/>
      <c r="AG163" s="109"/>
      <c r="AH163" s="109"/>
      <c r="AI163" s="106" t="s">
        <v>82</v>
      </c>
      <c r="AJ163" s="106" t="s">
        <v>82</v>
      </c>
      <c r="AK163" s="109">
        <v>1</v>
      </c>
      <c r="AL163" s="117"/>
      <c r="AM163" s="86"/>
      <c r="AN163" s="150" t="s">
        <v>209</v>
      </c>
      <c r="AO163" s="151" t="s">
        <v>145</v>
      </c>
      <c r="AP163" s="31"/>
      <c r="AQ163" s="31"/>
      <c r="AR163" s="31"/>
      <c r="AS163" s="34"/>
    </row>
    <row r="164" spans="1:45" ht="24.95" customHeight="1">
      <c r="A164" s="7">
        <v>159</v>
      </c>
      <c r="B164" s="301"/>
      <c r="C164" s="309"/>
      <c r="D164" s="312"/>
      <c r="E164" s="321"/>
      <c r="F164" s="32">
        <v>2</v>
      </c>
      <c r="G164" s="18" t="s">
        <v>52</v>
      </c>
      <c r="H164" s="325"/>
      <c r="I164" s="339"/>
      <c r="J164" s="315"/>
      <c r="K164" s="339"/>
      <c r="L164" s="315"/>
      <c r="M164" s="315"/>
      <c r="N164" s="315"/>
      <c r="O164" s="318"/>
      <c r="P164" s="318"/>
      <c r="Q164" s="318"/>
      <c r="R164" s="318"/>
      <c r="S164" s="318"/>
      <c r="T164" s="318"/>
      <c r="U164" s="318"/>
      <c r="V164" s="318"/>
      <c r="W164" s="318"/>
      <c r="X164" s="305"/>
      <c r="Y164" s="18"/>
      <c r="Z164" s="18"/>
      <c r="AA164" s="33"/>
      <c r="AB164" s="116"/>
      <c r="AC164" s="109"/>
      <c r="AD164" s="109"/>
      <c r="AE164" s="109"/>
      <c r="AF164" s="109"/>
      <c r="AG164" s="109"/>
      <c r="AH164" s="109"/>
      <c r="AI164" s="109"/>
      <c r="AJ164" s="109">
        <v>1</v>
      </c>
      <c r="AK164" s="117"/>
      <c r="AL164" s="117"/>
      <c r="AM164" s="86" t="s">
        <v>219</v>
      </c>
      <c r="AN164" s="150" t="s">
        <v>209</v>
      </c>
      <c r="AO164" s="151" t="s">
        <v>145</v>
      </c>
      <c r="AP164" s="31"/>
      <c r="AQ164" s="31"/>
      <c r="AR164" s="31"/>
      <c r="AS164" s="34"/>
    </row>
    <row r="165" spans="1:45" ht="24.95" customHeight="1">
      <c r="A165" s="7">
        <v>160</v>
      </c>
      <c r="B165" s="301"/>
      <c r="C165" s="309"/>
      <c r="D165" s="312"/>
      <c r="E165" s="321"/>
      <c r="F165" s="32">
        <v>3</v>
      </c>
      <c r="G165" s="18" t="s">
        <v>53</v>
      </c>
      <c r="H165" s="325"/>
      <c r="I165" s="339"/>
      <c r="J165" s="315"/>
      <c r="K165" s="339"/>
      <c r="L165" s="315"/>
      <c r="M165" s="315"/>
      <c r="N165" s="315"/>
      <c r="O165" s="318"/>
      <c r="P165" s="318"/>
      <c r="Q165" s="318"/>
      <c r="R165" s="318"/>
      <c r="S165" s="318"/>
      <c r="T165" s="318"/>
      <c r="U165" s="318"/>
      <c r="V165" s="318"/>
      <c r="W165" s="318"/>
      <c r="X165" s="305"/>
      <c r="Y165" s="18"/>
      <c r="Z165" s="18"/>
      <c r="AA165" s="33"/>
      <c r="AB165" s="235"/>
      <c r="AC165" s="235">
        <v>1</v>
      </c>
      <c r="AD165" s="117"/>
      <c r="AE165" s="117"/>
      <c r="AF165" s="117"/>
      <c r="AG165" s="117"/>
      <c r="AH165" s="117"/>
      <c r="AI165" s="124"/>
      <c r="AJ165" s="124"/>
      <c r="AK165" s="117"/>
      <c r="AL165" s="117"/>
      <c r="AM165" s="86" t="s">
        <v>404</v>
      </c>
      <c r="AN165" s="150" t="s">
        <v>209</v>
      </c>
      <c r="AO165" s="151" t="s">
        <v>145</v>
      </c>
      <c r="AP165" s="31"/>
      <c r="AQ165" s="31"/>
      <c r="AR165" s="31"/>
      <c r="AS165" s="34"/>
    </row>
    <row r="166" spans="1:45" ht="24.95" customHeight="1">
      <c r="A166" s="7">
        <v>161</v>
      </c>
      <c r="B166" s="302"/>
      <c r="C166" s="310"/>
      <c r="D166" s="313"/>
      <c r="E166" s="322"/>
      <c r="F166" s="32">
        <v>4</v>
      </c>
      <c r="G166" s="18" t="s">
        <v>81</v>
      </c>
      <c r="H166" s="326"/>
      <c r="I166" s="340"/>
      <c r="J166" s="316"/>
      <c r="K166" s="340"/>
      <c r="L166" s="316"/>
      <c r="M166" s="316"/>
      <c r="N166" s="316"/>
      <c r="O166" s="319"/>
      <c r="P166" s="319"/>
      <c r="Q166" s="319"/>
      <c r="R166" s="319"/>
      <c r="S166" s="319"/>
      <c r="T166" s="319"/>
      <c r="U166" s="319"/>
      <c r="V166" s="319"/>
      <c r="W166" s="319"/>
      <c r="X166" s="306"/>
      <c r="Y166" s="18"/>
      <c r="Z166" s="18"/>
      <c r="AA166" s="33"/>
      <c r="AB166" s="120"/>
      <c r="AC166" s="109"/>
      <c r="AD166" s="109"/>
      <c r="AE166" s="109"/>
      <c r="AF166" s="109"/>
      <c r="AG166" s="126" t="s">
        <v>82</v>
      </c>
      <c r="AH166" s="126" t="s">
        <v>82</v>
      </c>
      <c r="AI166" s="126" t="s">
        <v>82</v>
      </c>
      <c r="AJ166" s="126" t="s">
        <v>82</v>
      </c>
      <c r="AK166" s="109">
        <v>1</v>
      </c>
      <c r="AL166" s="117"/>
      <c r="AM166" s="86"/>
      <c r="AN166" s="150" t="s">
        <v>209</v>
      </c>
      <c r="AO166" s="151" t="s">
        <v>145</v>
      </c>
      <c r="AP166" s="31"/>
      <c r="AQ166" s="31"/>
      <c r="AR166" s="31"/>
      <c r="AS166" s="34"/>
    </row>
    <row r="167" spans="1:45" ht="24.95" customHeight="1">
      <c r="A167" s="7">
        <v>162</v>
      </c>
      <c r="B167" s="300">
        <v>45</v>
      </c>
      <c r="C167" s="308" t="s">
        <v>307</v>
      </c>
      <c r="D167" s="311" t="s">
        <v>233</v>
      </c>
      <c r="E167" s="320" t="s">
        <v>308</v>
      </c>
      <c r="F167" s="32">
        <v>1</v>
      </c>
      <c r="G167" s="18" t="s">
        <v>46</v>
      </c>
      <c r="H167" s="335" t="s">
        <v>426</v>
      </c>
      <c r="I167" s="338">
        <v>1000</v>
      </c>
      <c r="J167" s="314"/>
      <c r="K167" s="338">
        <v>1072.1099999999999</v>
      </c>
      <c r="L167" s="314">
        <v>41778</v>
      </c>
      <c r="M167" s="314">
        <v>41821</v>
      </c>
      <c r="N167" s="347">
        <v>41832</v>
      </c>
      <c r="O167" s="317"/>
      <c r="P167" s="317"/>
      <c r="Q167" s="317"/>
      <c r="R167" s="317"/>
      <c r="S167" s="317"/>
      <c r="T167" s="317"/>
      <c r="U167" s="317"/>
      <c r="V167" s="317"/>
      <c r="W167" s="317"/>
      <c r="X167" s="304" t="s">
        <v>310</v>
      </c>
      <c r="Y167" s="18"/>
      <c r="Z167" s="18"/>
      <c r="AA167" s="33"/>
      <c r="AB167" s="123"/>
      <c r="AC167" s="123"/>
      <c r="AD167" s="123"/>
      <c r="AE167" s="123"/>
      <c r="AF167" s="123"/>
      <c r="AG167" s="123"/>
      <c r="AH167" s="123"/>
      <c r="AI167" s="123"/>
      <c r="AJ167" s="123"/>
      <c r="AK167" s="123">
        <v>1</v>
      </c>
      <c r="AL167" s="111"/>
      <c r="AM167" s="84"/>
      <c r="AN167" s="150" t="s">
        <v>209</v>
      </c>
      <c r="AO167" s="151" t="s">
        <v>238</v>
      </c>
      <c r="AP167" s="31"/>
      <c r="AQ167" s="31"/>
      <c r="AR167" s="31"/>
      <c r="AS167" s="34"/>
    </row>
    <row r="168" spans="1:45" ht="24.95" customHeight="1">
      <c r="A168" s="7">
        <v>163</v>
      </c>
      <c r="B168" s="301"/>
      <c r="C168" s="309"/>
      <c r="D168" s="312"/>
      <c r="E168" s="321"/>
      <c r="F168" s="32">
        <v>2</v>
      </c>
      <c r="G168" s="18" t="s">
        <v>52</v>
      </c>
      <c r="H168" s="336"/>
      <c r="I168" s="339"/>
      <c r="J168" s="315"/>
      <c r="K168" s="339"/>
      <c r="L168" s="315"/>
      <c r="M168" s="315"/>
      <c r="N168" s="348"/>
      <c r="O168" s="318"/>
      <c r="P168" s="318"/>
      <c r="Q168" s="318"/>
      <c r="R168" s="318"/>
      <c r="S168" s="318"/>
      <c r="T168" s="318"/>
      <c r="U168" s="318"/>
      <c r="V168" s="318"/>
      <c r="W168" s="318"/>
      <c r="X168" s="305"/>
      <c r="Y168" s="18"/>
      <c r="Z168" s="18"/>
      <c r="AA168" s="33"/>
      <c r="AB168" s="123"/>
      <c r="AC168" s="123"/>
      <c r="AD168" s="123"/>
      <c r="AE168" s="123"/>
      <c r="AF168" s="123"/>
      <c r="AG168" s="123"/>
      <c r="AH168" s="123"/>
      <c r="AI168" s="123"/>
      <c r="AJ168" s="123"/>
      <c r="AK168" s="123">
        <v>1</v>
      </c>
      <c r="AL168" s="111"/>
      <c r="AM168" s="84"/>
      <c r="AN168" s="150" t="s">
        <v>209</v>
      </c>
      <c r="AO168" s="151" t="s">
        <v>238</v>
      </c>
      <c r="AP168" s="31"/>
      <c r="AQ168" s="31"/>
      <c r="AR168" s="31"/>
      <c r="AS168" s="34"/>
    </row>
    <row r="169" spans="1:45" ht="24.95" customHeight="1">
      <c r="A169" s="7">
        <v>164</v>
      </c>
      <c r="B169" s="301"/>
      <c r="C169" s="309"/>
      <c r="D169" s="312"/>
      <c r="E169" s="321"/>
      <c r="F169" s="32">
        <v>3</v>
      </c>
      <c r="G169" s="18" t="s">
        <v>53</v>
      </c>
      <c r="H169" s="336"/>
      <c r="I169" s="339"/>
      <c r="J169" s="315"/>
      <c r="K169" s="339"/>
      <c r="L169" s="315"/>
      <c r="M169" s="315"/>
      <c r="N169" s="348"/>
      <c r="O169" s="318"/>
      <c r="P169" s="318"/>
      <c r="Q169" s="318"/>
      <c r="R169" s="318"/>
      <c r="S169" s="318"/>
      <c r="T169" s="318"/>
      <c r="U169" s="318"/>
      <c r="V169" s="318"/>
      <c r="W169" s="318"/>
      <c r="X169" s="305"/>
      <c r="Y169" s="18"/>
      <c r="Z169" s="18"/>
      <c r="AA169" s="33"/>
      <c r="AB169" s="123"/>
      <c r="AC169" s="123"/>
      <c r="AD169" s="123"/>
      <c r="AE169" s="123"/>
      <c r="AF169" s="123"/>
      <c r="AG169" s="123"/>
      <c r="AH169" s="123"/>
      <c r="AI169" s="123"/>
      <c r="AJ169" s="123"/>
      <c r="AK169" s="123">
        <v>1</v>
      </c>
      <c r="AL169" s="111"/>
      <c r="AM169" s="84"/>
      <c r="AN169" s="150" t="s">
        <v>209</v>
      </c>
      <c r="AO169" s="151" t="s">
        <v>238</v>
      </c>
      <c r="AP169" s="31"/>
      <c r="AQ169" s="31"/>
      <c r="AR169" s="31"/>
      <c r="AS169" s="34"/>
    </row>
    <row r="170" spans="1:45" ht="24.95" customHeight="1">
      <c r="A170" s="7">
        <v>165</v>
      </c>
      <c r="B170" s="302"/>
      <c r="C170" s="310"/>
      <c r="D170" s="313"/>
      <c r="E170" s="322"/>
      <c r="F170" s="32">
        <v>4</v>
      </c>
      <c r="G170" s="18" t="s">
        <v>81</v>
      </c>
      <c r="H170" s="337"/>
      <c r="I170" s="340"/>
      <c r="J170" s="316"/>
      <c r="K170" s="340"/>
      <c r="L170" s="316"/>
      <c r="M170" s="316"/>
      <c r="N170" s="349"/>
      <c r="O170" s="319"/>
      <c r="P170" s="319"/>
      <c r="Q170" s="319"/>
      <c r="R170" s="319"/>
      <c r="S170" s="319"/>
      <c r="T170" s="319"/>
      <c r="U170" s="319"/>
      <c r="V170" s="319"/>
      <c r="W170" s="319"/>
      <c r="X170" s="306"/>
      <c r="Y170" s="18"/>
      <c r="Z170" s="18"/>
      <c r="AA170" s="33"/>
      <c r="AB170" s="123"/>
      <c r="AC170" s="123"/>
      <c r="AD170" s="123"/>
      <c r="AE170" s="123"/>
      <c r="AF170" s="123"/>
      <c r="AG170" s="114" t="s">
        <v>82</v>
      </c>
      <c r="AH170" s="114" t="s">
        <v>82</v>
      </c>
      <c r="AI170" s="114" t="s">
        <v>82</v>
      </c>
      <c r="AJ170" s="114" t="s">
        <v>82</v>
      </c>
      <c r="AK170" s="123">
        <v>1</v>
      </c>
      <c r="AL170" s="111"/>
      <c r="AM170" s="84"/>
      <c r="AN170" s="150" t="s">
        <v>209</v>
      </c>
      <c r="AO170" s="151" t="s">
        <v>238</v>
      </c>
      <c r="AP170" s="31"/>
      <c r="AQ170" s="31"/>
      <c r="AR170" s="31"/>
      <c r="AS170" s="34"/>
    </row>
    <row r="171" spans="1:45" ht="24.95" customHeight="1">
      <c r="A171" s="7">
        <v>166</v>
      </c>
      <c r="B171" s="300">
        <v>46</v>
      </c>
      <c r="C171" s="308" t="s">
        <v>311</v>
      </c>
      <c r="D171" s="311" t="s">
        <v>312</v>
      </c>
      <c r="E171" s="320" t="s">
        <v>313</v>
      </c>
      <c r="F171" s="32">
        <v>1</v>
      </c>
      <c r="G171" s="18" t="s">
        <v>46</v>
      </c>
      <c r="H171" s="335" t="s">
        <v>314</v>
      </c>
      <c r="I171" s="338">
        <v>1000</v>
      </c>
      <c r="J171" s="314"/>
      <c r="K171" s="338">
        <v>1060.6500000000001</v>
      </c>
      <c r="L171" s="314">
        <v>41778</v>
      </c>
      <c r="M171" s="314">
        <v>41821</v>
      </c>
      <c r="N171" s="314">
        <v>41832</v>
      </c>
      <c r="O171" s="317"/>
      <c r="P171" s="317"/>
      <c r="Q171" s="317"/>
      <c r="R171" s="317"/>
      <c r="S171" s="317"/>
      <c r="T171" s="317"/>
      <c r="U171" s="317"/>
      <c r="V171" s="317"/>
      <c r="W171" s="317"/>
      <c r="X171" s="304" t="s">
        <v>315</v>
      </c>
      <c r="Y171" s="18"/>
      <c r="Z171" s="18"/>
      <c r="AA171" s="33"/>
      <c r="AB171" s="123"/>
      <c r="AC171" s="123"/>
      <c r="AD171" s="123"/>
      <c r="AE171" s="123"/>
      <c r="AF171" s="123">
        <v>1</v>
      </c>
      <c r="AG171" s="111"/>
      <c r="AH171" s="111"/>
      <c r="AI171" s="111"/>
      <c r="AJ171" s="111"/>
      <c r="AK171" s="111"/>
      <c r="AL171" s="111"/>
      <c r="AM171" s="84"/>
      <c r="AN171" s="150" t="s">
        <v>209</v>
      </c>
      <c r="AO171" s="151" t="s">
        <v>80</v>
      </c>
      <c r="AP171" s="31"/>
      <c r="AQ171" s="31"/>
      <c r="AR171" s="31"/>
      <c r="AS171" s="34"/>
    </row>
    <row r="172" spans="1:45" ht="24.95" customHeight="1">
      <c r="A172" s="7">
        <v>167</v>
      </c>
      <c r="B172" s="301"/>
      <c r="C172" s="309"/>
      <c r="D172" s="312"/>
      <c r="E172" s="321"/>
      <c r="F172" s="32">
        <v>2</v>
      </c>
      <c r="G172" s="18" t="s">
        <v>52</v>
      </c>
      <c r="H172" s="336"/>
      <c r="I172" s="339"/>
      <c r="J172" s="315"/>
      <c r="K172" s="339"/>
      <c r="L172" s="315"/>
      <c r="M172" s="315"/>
      <c r="N172" s="315"/>
      <c r="O172" s="318"/>
      <c r="P172" s="318"/>
      <c r="Q172" s="318"/>
      <c r="R172" s="318"/>
      <c r="S172" s="318"/>
      <c r="T172" s="318"/>
      <c r="U172" s="318"/>
      <c r="V172" s="318"/>
      <c r="W172" s="318"/>
      <c r="X172" s="305"/>
      <c r="Y172" s="18"/>
      <c r="Z172" s="18"/>
      <c r="AA172" s="33"/>
      <c r="AB172" s="123"/>
      <c r="AC172" s="123"/>
      <c r="AD172" s="123"/>
      <c r="AE172" s="123"/>
      <c r="AF172" s="123"/>
      <c r="AG172" s="123"/>
      <c r="AH172" s="123">
        <v>1</v>
      </c>
      <c r="AI172" s="111"/>
      <c r="AJ172" s="111"/>
      <c r="AK172" s="111"/>
      <c r="AL172" s="111"/>
      <c r="AM172" s="84"/>
      <c r="AN172" s="150" t="s">
        <v>209</v>
      </c>
      <c r="AO172" s="151" t="s">
        <v>80</v>
      </c>
      <c r="AP172" s="31"/>
      <c r="AQ172" s="31"/>
      <c r="AR172" s="31"/>
      <c r="AS172" s="34"/>
    </row>
    <row r="173" spans="1:45" ht="24.95" customHeight="1">
      <c r="A173" s="7">
        <v>168</v>
      </c>
      <c r="B173" s="301"/>
      <c r="C173" s="309"/>
      <c r="D173" s="312"/>
      <c r="E173" s="321"/>
      <c r="F173" s="32">
        <v>3</v>
      </c>
      <c r="G173" s="18" t="s">
        <v>53</v>
      </c>
      <c r="H173" s="336"/>
      <c r="I173" s="339"/>
      <c r="J173" s="315"/>
      <c r="K173" s="339"/>
      <c r="L173" s="315"/>
      <c r="M173" s="315"/>
      <c r="N173" s="315"/>
      <c r="O173" s="318"/>
      <c r="P173" s="318"/>
      <c r="Q173" s="318"/>
      <c r="R173" s="318"/>
      <c r="S173" s="318"/>
      <c r="T173" s="318"/>
      <c r="U173" s="318"/>
      <c r="V173" s="318"/>
      <c r="W173" s="318"/>
      <c r="X173" s="305"/>
      <c r="Y173" s="18"/>
      <c r="Z173" s="18"/>
      <c r="AA173" s="33"/>
      <c r="AB173" s="123"/>
      <c r="AC173" s="123"/>
      <c r="AD173" s="123"/>
      <c r="AE173" s="123"/>
      <c r="AF173" s="123"/>
      <c r="AG173" s="123"/>
      <c r="AH173" s="123"/>
      <c r="AI173" s="123"/>
      <c r="AJ173" s="123"/>
      <c r="AK173" s="123">
        <v>1</v>
      </c>
      <c r="AL173" s="111"/>
      <c r="AM173" s="84"/>
      <c r="AN173" s="150" t="s">
        <v>209</v>
      </c>
      <c r="AO173" s="151" t="s">
        <v>80</v>
      </c>
      <c r="AP173" s="31"/>
      <c r="AQ173" s="31"/>
      <c r="AR173" s="31"/>
      <c r="AS173" s="34"/>
    </row>
    <row r="174" spans="1:45" ht="24.95" customHeight="1">
      <c r="A174" s="7">
        <v>169</v>
      </c>
      <c r="B174" s="302"/>
      <c r="C174" s="310"/>
      <c r="D174" s="313"/>
      <c r="E174" s="322"/>
      <c r="F174" s="32">
        <v>4</v>
      </c>
      <c r="G174" s="18" t="s">
        <v>81</v>
      </c>
      <c r="H174" s="337"/>
      <c r="I174" s="340"/>
      <c r="J174" s="316"/>
      <c r="K174" s="340"/>
      <c r="L174" s="316"/>
      <c r="M174" s="316"/>
      <c r="N174" s="316"/>
      <c r="O174" s="319"/>
      <c r="P174" s="319"/>
      <c r="Q174" s="319"/>
      <c r="R174" s="319"/>
      <c r="S174" s="319"/>
      <c r="T174" s="319"/>
      <c r="U174" s="319"/>
      <c r="V174" s="319"/>
      <c r="W174" s="319"/>
      <c r="X174" s="306"/>
      <c r="Y174" s="18"/>
      <c r="Z174" s="18"/>
      <c r="AA174" s="33"/>
      <c r="AB174" s="123"/>
      <c r="AC174" s="123"/>
      <c r="AD174" s="123"/>
      <c r="AE174" s="123"/>
      <c r="AF174" s="123"/>
      <c r="AG174" s="106" t="s">
        <v>82</v>
      </c>
      <c r="AH174" s="106" t="s">
        <v>82</v>
      </c>
      <c r="AI174" s="106" t="s">
        <v>82</v>
      </c>
      <c r="AJ174" s="106" t="s">
        <v>82</v>
      </c>
      <c r="AK174" s="123">
        <v>1</v>
      </c>
      <c r="AL174" s="111"/>
      <c r="AM174" s="84"/>
      <c r="AN174" s="150" t="s">
        <v>209</v>
      </c>
      <c r="AO174" s="151" t="s">
        <v>80</v>
      </c>
      <c r="AP174" s="31"/>
      <c r="AQ174" s="31"/>
      <c r="AR174" s="31"/>
      <c r="AS174" s="34"/>
    </row>
    <row r="175" spans="1:45" ht="24.95" customHeight="1">
      <c r="A175" s="7">
        <v>170</v>
      </c>
      <c r="B175" s="300">
        <v>47</v>
      </c>
      <c r="C175" s="308" t="s">
        <v>316</v>
      </c>
      <c r="D175" s="311" t="s">
        <v>317</v>
      </c>
      <c r="E175" s="320" t="s">
        <v>318</v>
      </c>
      <c r="F175" s="32">
        <v>1</v>
      </c>
      <c r="G175" s="18" t="s">
        <v>46</v>
      </c>
      <c r="H175" s="335" t="s">
        <v>319</v>
      </c>
      <c r="I175" s="338">
        <v>1000</v>
      </c>
      <c r="J175" s="314"/>
      <c r="K175" s="338">
        <v>968.55</v>
      </c>
      <c r="L175" s="314">
        <v>41778</v>
      </c>
      <c r="M175" s="314">
        <v>41821</v>
      </c>
      <c r="N175" s="347">
        <v>41832</v>
      </c>
      <c r="O175" s="317"/>
      <c r="P175" s="317"/>
      <c r="Q175" s="317"/>
      <c r="R175" s="317"/>
      <c r="S175" s="317"/>
      <c r="T175" s="317"/>
      <c r="U175" s="317"/>
      <c r="V175" s="317"/>
      <c r="W175" s="317"/>
      <c r="X175" s="304" t="s">
        <v>320</v>
      </c>
      <c r="Y175" s="18"/>
      <c r="Z175" s="18"/>
      <c r="AA175" s="33"/>
      <c r="AB175" s="123"/>
      <c r="AC175" s="123"/>
      <c r="AD175" s="123"/>
      <c r="AE175" s="123"/>
      <c r="AF175" s="123"/>
      <c r="AG175" s="123"/>
      <c r="AH175" s="123"/>
      <c r="AI175" s="123"/>
      <c r="AJ175" s="123"/>
      <c r="AK175" s="123">
        <v>1</v>
      </c>
      <c r="AL175" s="111"/>
      <c r="AM175" s="84"/>
      <c r="AN175" s="150" t="s">
        <v>209</v>
      </c>
      <c r="AO175" s="151" t="s">
        <v>95</v>
      </c>
      <c r="AP175" s="31"/>
      <c r="AQ175" s="31"/>
      <c r="AR175" s="31"/>
      <c r="AS175" s="34"/>
    </row>
    <row r="176" spans="1:45" ht="24.95" customHeight="1">
      <c r="A176" s="7">
        <v>171</v>
      </c>
      <c r="B176" s="301"/>
      <c r="C176" s="309"/>
      <c r="D176" s="312"/>
      <c r="E176" s="321"/>
      <c r="F176" s="32">
        <v>2</v>
      </c>
      <c r="G176" s="18" t="s">
        <v>52</v>
      </c>
      <c r="H176" s="336"/>
      <c r="I176" s="339"/>
      <c r="J176" s="315"/>
      <c r="K176" s="339"/>
      <c r="L176" s="315"/>
      <c r="M176" s="315"/>
      <c r="N176" s="348"/>
      <c r="O176" s="318"/>
      <c r="P176" s="318"/>
      <c r="Q176" s="318"/>
      <c r="R176" s="318"/>
      <c r="S176" s="318"/>
      <c r="T176" s="318"/>
      <c r="U176" s="318"/>
      <c r="V176" s="318"/>
      <c r="W176" s="318"/>
      <c r="X176" s="305"/>
      <c r="Y176" s="18"/>
      <c r="Z176" s="18"/>
      <c r="AA176" s="33"/>
      <c r="AB176" s="123"/>
      <c r="AC176" s="123"/>
      <c r="AD176" s="123"/>
      <c r="AE176" s="123"/>
      <c r="AF176" s="123"/>
      <c r="AG176" s="123"/>
      <c r="AH176" s="123"/>
      <c r="AI176" s="123"/>
      <c r="AJ176" s="123"/>
      <c r="AK176" s="123">
        <v>1</v>
      </c>
      <c r="AL176" s="111"/>
      <c r="AM176" s="84"/>
      <c r="AN176" s="150" t="s">
        <v>209</v>
      </c>
      <c r="AO176" s="151" t="s">
        <v>95</v>
      </c>
      <c r="AP176" s="31"/>
      <c r="AQ176" s="31"/>
      <c r="AR176" s="31"/>
      <c r="AS176" s="34"/>
    </row>
    <row r="177" spans="1:45" ht="24.95" customHeight="1">
      <c r="A177" s="7">
        <v>172</v>
      </c>
      <c r="B177" s="301"/>
      <c r="C177" s="309"/>
      <c r="D177" s="312"/>
      <c r="E177" s="321"/>
      <c r="F177" s="32">
        <v>3</v>
      </c>
      <c r="G177" s="18" t="s">
        <v>53</v>
      </c>
      <c r="H177" s="336"/>
      <c r="I177" s="339"/>
      <c r="J177" s="315"/>
      <c r="K177" s="339"/>
      <c r="L177" s="315"/>
      <c r="M177" s="345"/>
      <c r="N177" s="348"/>
      <c r="O177" s="318"/>
      <c r="P177" s="318"/>
      <c r="Q177" s="318"/>
      <c r="R177" s="318"/>
      <c r="S177" s="318"/>
      <c r="T177" s="318"/>
      <c r="U177" s="318"/>
      <c r="V177" s="318"/>
      <c r="W177" s="318"/>
      <c r="X177" s="305"/>
      <c r="Y177" s="18"/>
      <c r="Z177" s="18"/>
      <c r="AA177" s="3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>
        <v>1</v>
      </c>
      <c r="AL177" s="111"/>
      <c r="AM177" s="84"/>
      <c r="AN177" s="150" t="s">
        <v>209</v>
      </c>
      <c r="AO177" s="151" t="s">
        <v>95</v>
      </c>
      <c r="AP177" s="31"/>
      <c r="AQ177" s="31"/>
      <c r="AR177" s="31"/>
      <c r="AS177" s="34"/>
    </row>
    <row r="178" spans="1:45" ht="24.95" customHeight="1">
      <c r="A178" s="7">
        <v>173</v>
      </c>
      <c r="B178" s="302"/>
      <c r="C178" s="310"/>
      <c r="D178" s="313"/>
      <c r="E178" s="322"/>
      <c r="F178" s="32">
        <v>4</v>
      </c>
      <c r="G178" s="18" t="s">
        <v>81</v>
      </c>
      <c r="H178" s="337"/>
      <c r="I178" s="340"/>
      <c r="J178" s="316"/>
      <c r="K178" s="340"/>
      <c r="L178" s="316"/>
      <c r="M178" s="346"/>
      <c r="N178" s="349"/>
      <c r="O178" s="319"/>
      <c r="P178" s="319"/>
      <c r="Q178" s="319"/>
      <c r="R178" s="319"/>
      <c r="S178" s="319"/>
      <c r="T178" s="319"/>
      <c r="U178" s="319"/>
      <c r="V178" s="319"/>
      <c r="W178" s="319"/>
      <c r="X178" s="306"/>
      <c r="Y178" s="18"/>
      <c r="Z178" s="18"/>
      <c r="AA178" s="33"/>
      <c r="AB178" s="123"/>
      <c r="AC178" s="123"/>
      <c r="AD178" s="123"/>
      <c r="AE178" s="123"/>
      <c r="AF178" s="123"/>
      <c r="AG178" s="106" t="s">
        <v>82</v>
      </c>
      <c r="AH178" s="106" t="s">
        <v>82</v>
      </c>
      <c r="AI178" s="106" t="s">
        <v>82</v>
      </c>
      <c r="AJ178" s="106" t="s">
        <v>82</v>
      </c>
      <c r="AK178" s="123">
        <v>1</v>
      </c>
      <c r="AL178" s="111"/>
      <c r="AM178" s="84"/>
      <c r="AN178" s="150" t="s">
        <v>209</v>
      </c>
      <c r="AO178" s="151" t="s">
        <v>95</v>
      </c>
      <c r="AP178" s="31"/>
      <c r="AQ178" s="31"/>
      <c r="AR178" s="31"/>
      <c r="AS178" s="34"/>
    </row>
    <row r="179" spans="1:45" ht="24.95" customHeight="1">
      <c r="A179" s="7">
        <v>174</v>
      </c>
      <c r="B179" s="300">
        <v>48</v>
      </c>
      <c r="C179" s="308" t="s">
        <v>321</v>
      </c>
      <c r="D179" s="311" t="s">
        <v>282</v>
      </c>
      <c r="E179" s="320" t="s">
        <v>322</v>
      </c>
      <c r="F179" s="32">
        <v>1</v>
      </c>
      <c r="G179" s="73" t="s">
        <v>46</v>
      </c>
      <c r="H179" s="335" t="s">
        <v>392</v>
      </c>
      <c r="I179" s="338">
        <v>1000</v>
      </c>
      <c r="J179" s="314"/>
      <c r="K179" s="338">
        <v>1079.78</v>
      </c>
      <c r="L179" s="314">
        <v>41778</v>
      </c>
      <c r="M179" s="314">
        <v>41821</v>
      </c>
      <c r="N179" s="314">
        <v>41832</v>
      </c>
      <c r="O179" s="317"/>
      <c r="P179" s="317"/>
      <c r="Q179" s="317"/>
      <c r="R179" s="317"/>
      <c r="S179" s="317"/>
      <c r="T179" s="317"/>
      <c r="U179" s="317"/>
      <c r="V179" s="317"/>
      <c r="W179" s="317"/>
      <c r="X179" s="304"/>
      <c r="Y179" s="54"/>
      <c r="Z179" s="32"/>
      <c r="AA179" s="33"/>
      <c r="AB179" s="123"/>
      <c r="AC179" s="123">
        <v>1</v>
      </c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80"/>
      <c r="AN179" s="150" t="s">
        <v>209</v>
      </c>
      <c r="AO179" s="151" t="s">
        <v>103</v>
      </c>
      <c r="AP179" s="31"/>
      <c r="AQ179" s="31"/>
      <c r="AR179" s="31"/>
      <c r="AS179" s="34"/>
    </row>
    <row r="180" spans="1:45" ht="24.95" customHeight="1">
      <c r="A180" s="7">
        <v>175</v>
      </c>
      <c r="B180" s="301"/>
      <c r="C180" s="309"/>
      <c r="D180" s="312"/>
      <c r="E180" s="321"/>
      <c r="F180" s="32">
        <v>2</v>
      </c>
      <c r="G180" s="73" t="s">
        <v>52</v>
      </c>
      <c r="H180" s="336"/>
      <c r="I180" s="339"/>
      <c r="J180" s="315"/>
      <c r="K180" s="339"/>
      <c r="L180" s="315"/>
      <c r="M180" s="315"/>
      <c r="N180" s="315"/>
      <c r="O180" s="318"/>
      <c r="P180" s="318"/>
      <c r="Q180" s="318"/>
      <c r="R180" s="318"/>
      <c r="S180" s="318"/>
      <c r="T180" s="318"/>
      <c r="U180" s="318"/>
      <c r="V180" s="318"/>
      <c r="W180" s="318"/>
      <c r="X180" s="305"/>
      <c r="Y180" s="54"/>
      <c r="Z180" s="32"/>
      <c r="AA180" s="33"/>
      <c r="AB180" s="123"/>
      <c r="AC180" s="123">
        <v>1</v>
      </c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80"/>
      <c r="AN180" s="150" t="s">
        <v>209</v>
      </c>
      <c r="AO180" s="151" t="s">
        <v>103</v>
      </c>
      <c r="AP180" s="31"/>
      <c r="AQ180" s="31"/>
      <c r="AR180" s="31"/>
      <c r="AS180" s="34"/>
    </row>
    <row r="181" spans="1:45" ht="24.95" customHeight="1">
      <c r="A181" s="7">
        <v>176</v>
      </c>
      <c r="B181" s="301"/>
      <c r="C181" s="309"/>
      <c r="D181" s="312"/>
      <c r="E181" s="321"/>
      <c r="F181" s="32">
        <v>3</v>
      </c>
      <c r="G181" s="73" t="s">
        <v>53</v>
      </c>
      <c r="H181" s="336"/>
      <c r="I181" s="339"/>
      <c r="J181" s="315"/>
      <c r="K181" s="339"/>
      <c r="L181" s="315"/>
      <c r="M181" s="315"/>
      <c r="N181" s="315"/>
      <c r="O181" s="318"/>
      <c r="P181" s="318"/>
      <c r="Q181" s="318"/>
      <c r="R181" s="318"/>
      <c r="S181" s="318"/>
      <c r="T181" s="318"/>
      <c r="U181" s="318"/>
      <c r="V181" s="318"/>
      <c r="W181" s="318"/>
      <c r="X181" s="305"/>
      <c r="Y181" s="54"/>
      <c r="Z181" s="32"/>
      <c r="AA181" s="33"/>
      <c r="AB181" s="123"/>
      <c r="AC181" s="123">
        <v>1</v>
      </c>
      <c r="AD181" s="111"/>
      <c r="AE181" s="111"/>
      <c r="AF181" s="111"/>
      <c r="AG181" s="111"/>
      <c r="AH181" s="111"/>
      <c r="AI181" s="111"/>
      <c r="AJ181" s="111"/>
      <c r="AK181" s="111"/>
      <c r="AL181" s="111"/>
      <c r="AM181" s="180"/>
      <c r="AN181" s="150" t="s">
        <v>209</v>
      </c>
      <c r="AO181" s="151" t="s">
        <v>103</v>
      </c>
      <c r="AP181" s="31"/>
      <c r="AQ181" s="31"/>
      <c r="AR181" s="31"/>
      <c r="AS181" s="34"/>
    </row>
    <row r="182" spans="1:45" ht="24.95" customHeight="1">
      <c r="A182" s="7">
        <v>177</v>
      </c>
      <c r="B182" s="302"/>
      <c r="C182" s="310"/>
      <c r="D182" s="313"/>
      <c r="E182" s="322"/>
      <c r="F182" s="32">
        <v>4</v>
      </c>
      <c r="G182" s="73" t="s">
        <v>81</v>
      </c>
      <c r="H182" s="337"/>
      <c r="I182" s="340"/>
      <c r="J182" s="316"/>
      <c r="K182" s="340"/>
      <c r="L182" s="316"/>
      <c r="M182" s="316"/>
      <c r="N182" s="316"/>
      <c r="O182" s="319"/>
      <c r="P182" s="319"/>
      <c r="Q182" s="319"/>
      <c r="R182" s="319"/>
      <c r="S182" s="319"/>
      <c r="T182" s="319"/>
      <c r="U182" s="319"/>
      <c r="V182" s="319"/>
      <c r="W182" s="319"/>
      <c r="X182" s="306"/>
      <c r="Y182" s="54"/>
      <c r="Z182" s="32"/>
      <c r="AA182" s="33">
        <v>1</v>
      </c>
      <c r="AB182" s="146"/>
      <c r="AC182" s="146"/>
      <c r="AD182" s="111"/>
      <c r="AE182" s="111"/>
      <c r="AF182" s="111"/>
      <c r="AG182" s="106" t="s">
        <v>82</v>
      </c>
      <c r="AH182" s="106" t="s">
        <v>82</v>
      </c>
      <c r="AI182" s="106" t="s">
        <v>82</v>
      </c>
      <c r="AJ182" s="106" t="s">
        <v>82</v>
      </c>
      <c r="AK182" s="111"/>
      <c r="AL182" s="111"/>
      <c r="AM182" s="189" t="s">
        <v>405</v>
      </c>
      <c r="AN182" s="150" t="s">
        <v>209</v>
      </c>
      <c r="AO182" s="151" t="s">
        <v>103</v>
      </c>
      <c r="AP182" s="31"/>
      <c r="AQ182" s="31"/>
      <c r="AR182" s="31"/>
      <c r="AS182" s="34"/>
    </row>
    <row r="183" spans="1:45" ht="24.95" customHeight="1">
      <c r="A183" s="7">
        <v>178</v>
      </c>
      <c r="B183" s="300">
        <v>49</v>
      </c>
      <c r="C183" s="308" t="s">
        <v>323</v>
      </c>
      <c r="D183" s="311" t="s">
        <v>147</v>
      </c>
      <c r="E183" s="320" t="s">
        <v>324</v>
      </c>
      <c r="F183" s="32">
        <v>1</v>
      </c>
      <c r="G183" s="18" t="s">
        <v>46</v>
      </c>
      <c r="H183" s="304" t="s">
        <v>423</v>
      </c>
      <c r="I183" s="317"/>
      <c r="J183" s="327"/>
      <c r="K183" s="324">
        <v>1105.76</v>
      </c>
      <c r="L183" s="314">
        <v>41778</v>
      </c>
      <c r="M183" s="314">
        <v>41821</v>
      </c>
      <c r="N183" s="314">
        <v>41832</v>
      </c>
      <c r="O183" s="317"/>
      <c r="P183" s="317"/>
      <c r="Q183" s="317"/>
      <c r="R183" s="327"/>
      <c r="S183" s="327"/>
      <c r="T183" s="317"/>
      <c r="U183" s="327"/>
      <c r="V183" s="317"/>
      <c r="W183" s="327"/>
      <c r="X183" s="304" t="s">
        <v>326</v>
      </c>
      <c r="Y183" s="18"/>
      <c r="Z183" s="18"/>
      <c r="AA183" s="33"/>
      <c r="AB183" s="110"/>
      <c r="AC183" s="110"/>
      <c r="AD183" s="123"/>
      <c r="AE183" s="123"/>
      <c r="AF183" s="123"/>
      <c r="AG183" s="123"/>
      <c r="AH183" s="123"/>
      <c r="AI183" s="123"/>
      <c r="AJ183" s="123"/>
      <c r="AK183" s="123">
        <v>1</v>
      </c>
      <c r="AL183" s="124"/>
      <c r="AM183" s="88"/>
      <c r="AN183" s="155" t="s">
        <v>327</v>
      </c>
      <c r="AO183" s="156" t="s">
        <v>153</v>
      </c>
      <c r="AP183" s="31"/>
      <c r="AQ183" s="31"/>
      <c r="AR183" s="31"/>
      <c r="AS183" s="34"/>
    </row>
    <row r="184" spans="1:45" ht="24.95" customHeight="1">
      <c r="A184" s="7">
        <v>179</v>
      </c>
      <c r="B184" s="301"/>
      <c r="C184" s="309"/>
      <c r="D184" s="312"/>
      <c r="E184" s="321"/>
      <c r="F184" s="32">
        <v>2</v>
      </c>
      <c r="G184" s="18" t="s">
        <v>52</v>
      </c>
      <c r="H184" s="305"/>
      <c r="I184" s="318"/>
      <c r="J184" s="328"/>
      <c r="K184" s="325"/>
      <c r="L184" s="315"/>
      <c r="M184" s="315"/>
      <c r="N184" s="315"/>
      <c r="O184" s="318"/>
      <c r="P184" s="318"/>
      <c r="Q184" s="318"/>
      <c r="R184" s="328"/>
      <c r="S184" s="328"/>
      <c r="T184" s="318"/>
      <c r="U184" s="328"/>
      <c r="V184" s="318"/>
      <c r="W184" s="328"/>
      <c r="X184" s="305"/>
      <c r="Y184" s="18"/>
      <c r="Z184" s="18"/>
      <c r="AA184" s="33"/>
      <c r="AB184" s="110"/>
      <c r="AC184" s="123"/>
      <c r="AD184" s="123"/>
      <c r="AE184" s="123"/>
      <c r="AF184" s="123"/>
      <c r="AG184" s="123"/>
      <c r="AH184" s="123"/>
      <c r="AI184" s="123"/>
      <c r="AJ184" s="123"/>
      <c r="AK184" s="123">
        <v>1</v>
      </c>
      <c r="AL184" s="124"/>
      <c r="AM184" s="88"/>
      <c r="AN184" s="155" t="s">
        <v>327</v>
      </c>
      <c r="AO184" s="156" t="s">
        <v>153</v>
      </c>
      <c r="AP184" s="31"/>
      <c r="AQ184" s="31"/>
      <c r="AR184" s="31"/>
      <c r="AS184" s="34"/>
    </row>
    <row r="185" spans="1:45" ht="24.95" customHeight="1">
      <c r="A185" s="7">
        <v>180</v>
      </c>
      <c r="B185" s="301"/>
      <c r="C185" s="309"/>
      <c r="D185" s="312"/>
      <c r="E185" s="321"/>
      <c r="F185" s="32">
        <v>3</v>
      </c>
      <c r="G185" s="18" t="s">
        <v>53</v>
      </c>
      <c r="H185" s="305"/>
      <c r="I185" s="318"/>
      <c r="J185" s="328"/>
      <c r="K185" s="325"/>
      <c r="L185" s="315"/>
      <c r="M185" s="315"/>
      <c r="N185" s="315"/>
      <c r="O185" s="318"/>
      <c r="P185" s="318"/>
      <c r="Q185" s="318"/>
      <c r="R185" s="328"/>
      <c r="S185" s="328"/>
      <c r="T185" s="318"/>
      <c r="U185" s="328"/>
      <c r="V185" s="318"/>
      <c r="W185" s="328"/>
      <c r="X185" s="305"/>
      <c r="Y185" s="18"/>
      <c r="Z185" s="18"/>
      <c r="AA185" s="33"/>
      <c r="AB185" s="110"/>
      <c r="AC185" s="110"/>
      <c r="AD185" s="123"/>
      <c r="AE185" s="123"/>
      <c r="AF185" s="123"/>
      <c r="AG185" s="123">
        <v>1</v>
      </c>
      <c r="AH185" s="259"/>
      <c r="AI185" s="134"/>
      <c r="AJ185" s="124"/>
      <c r="AK185" s="124"/>
      <c r="AL185" s="124"/>
      <c r="AM185" s="88"/>
      <c r="AN185" s="155" t="s">
        <v>327</v>
      </c>
      <c r="AO185" s="156" t="s">
        <v>153</v>
      </c>
      <c r="AP185" s="31"/>
      <c r="AQ185" s="31"/>
      <c r="AR185" s="31"/>
      <c r="AS185" s="34"/>
    </row>
    <row r="186" spans="1:45" ht="24.95" customHeight="1">
      <c r="A186" s="7">
        <v>181</v>
      </c>
      <c r="B186" s="302"/>
      <c r="C186" s="310"/>
      <c r="D186" s="313"/>
      <c r="E186" s="322"/>
      <c r="F186" s="32">
        <v>4</v>
      </c>
      <c r="G186" s="18" t="s">
        <v>81</v>
      </c>
      <c r="H186" s="306"/>
      <c r="I186" s="319"/>
      <c r="J186" s="329"/>
      <c r="K186" s="326"/>
      <c r="L186" s="316"/>
      <c r="M186" s="316"/>
      <c r="N186" s="316"/>
      <c r="O186" s="319"/>
      <c r="P186" s="319"/>
      <c r="Q186" s="319"/>
      <c r="R186" s="329"/>
      <c r="S186" s="329"/>
      <c r="T186" s="319"/>
      <c r="U186" s="329"/>
      <c r="V186" s="319"/>
      <c r="W186" s="329"/>
      <c r="X186" s="306"/>
      <c r="Y186" s="18"/>
      <c r="Z186" s="18"/>
      <c r="AA186" s="41"/>
      <c r="AB186" s="123"/>
      <c r="AC186" s="123"/>
      <c r="AD186" s="123"/>
      <c r="AE186" s="123"/>
      <c r="AF186" s="123"/>
      <c r="AG186" s="106" t="s">
        <v>82</v>
      </c>
      <c r="AH186" s="106" t="s">
        <v>82</v>
      </c>
      <c r="AI186" s="106" t="s">
        <v>82</v>
      </c>
      <c r="AJ186" s="106" t="s">
        <v>82</v>
      </c>
      <c r="AK186" s="123">
        <v>1</v>
      </c>
      <c r="AL186" s="111"/>
      <c r="AM186" s="88"/>
      <c r="AN186" s="155" t="s">
        <v>327</v>
      </c>
      <c r="AO186" s="156" t="s">
        <v>153</v>
      </c>
      <c r="AP186" s="31"/>
      <c r="AQ186" s="31"/>
      <c r="AR186" s="31"/>
      <c r="AS186" s="34"/>
    </row>
    <row r="187" spans="1:45" ht="24.95" customHeight="1">
      <c r="A187" s="7">
        <v>182</v>
      </c>
      <c r="B187" s="303">
        <v>50</v>
      </c>
      <c r="C187" s="341" t="s">
        <v>328</v>
      </c>
      <c r="D187" s="342" t="s">
        <v>194</v>
      </c>
      <c r="E187" s="343" t="s">
        <v>329</v>
      </c>
      <c r="F187" s="32">
        <v>1</v>
      </c>
      <c r="G187" s="18" t="s">
        <v>46</v>
      </c>
      <c r="H187" s="333" t="s">
        <v>330</v>
      </c>
      <c r="I187" s="332"/>
      <c r="J187" s="332"/>
      <c r="K187" s="344">
        <v>1124.7</v>
      </c>
      <c r="L187" s="334">
        <v>41778</v>
      </c>
      <c r="M187" s="334">
        <v>41821</v>
      </c>
      <c r="N187" s="334">
        <v>41832</v>
      </c>
      <c r="O187" s="332"/>
      <c r="P187" s="332"/>
      <c r="Q187" s="332" t="s">
        <v>331</v>
      </c>
      <c r="R187" s="331"/>
      <c r="S187" s="331"/>
      <c r="T187" s="332"/>
      <c r="U187" s="332"/>
      <c r="V187" s="332"/>
      <c r="W187" s="332"/>
      <c r="X187" s="333" t="s">
        <v>332</v>
      </c>
      <c r="Y187" s="18"/>
      <c r="Z187" s="18"/>
      <c r="AA187" s="41"/>
      <c r="AB187" s="123"/>
      <c r="AC187" s="123"/>
      <c r="AD187" s="123"/>
      <c r="AE187" s="123"/>
      <c r="AF187" s="123"/>
      <c r="AG187" s="123"/>
      <c r="AH187" s="123">
        <v>1</v>
      </c>
      <c r="AI187" s="111"/>
      <c r="AJ187" s="111"/>
      <c r="AK187" s="111"/>
      <c r="AL187" s="111"/>
      <c r="AM187" s="84"/>
      <c r="AN187" s="155" t="s">
        <v>327</v>
      </c>
      <c r="AO187" s="156" t="s">
        <v>153</v>
      </c>
      <c r="AP187" s="31"/>
      <c r="AQ187" s="31"/>
      <c r="AR187" s="31"/>
      <c r="AS187" s="34"/>
    </row>
    <row r="188" spans="1:45" ht="24.95" customHeight="1">
      <c r="A188" s="7">
        <v>183</v>
      </c>
      <c r="B188" s="303"/>
      <c r="C188" s="341"/>
      <c r="D188" s="342"/>
      <c r="E188" s="343"/>
      <c r="F188" s="32">
        <v>2</v>
      </c>
      <c r="G188" s="18" t="s">
        <v>52</v>
      </c>
      <c r="H188" s="333"/>
      <c r="I188" s="332"/>
      <c r="J188" s="332"/>
      <c r="K188" s="344"/>
      <c r="L188" s="334"/>
      <c r="M188" s="334"/>
      <c r="N188" s="334"/>
      <c r="O188" s="332"/>
      <c r="P188" s="332"/>
      <c r="Q188" s="332"/>
      <c r="R188" s="331"/>
      <c r="S188" s="331"/>
      <c r="T188" s="332"/>
      <c r="U188" s="332"/>
      <c r="V188" s="332"/>
      <c r="W188" s="332"/>
      <c r="X188" s="333"/>
      <c r="Y188" s="18"/>
      <c r="Z188" s="18"/>
      <c r="AA188" s="41"/>
      <c r="AB188" s="123"/>
      <c r="AC188" s="110"/>
      <c r="AD188" s="110"/>
      <c r="AE188" s="110"/>
      <c r="AF188" s="123"/>
      <c r="AG188" s="123"/>
      <c r="AH188" s="123"/>
      <c r="AI188" s="123"/>
      <c r="AJ188" s="123"/>
      <c r="AK188" s="123">
        <v>1</v>
      </c>
      <c r="AL188" s="111"/>
      <c r="AM188" s="84"/>
      <c r="AN188" s="155" t="s">
        <v>327</v>
      </c>
      <c r="AO188" s="156" t="s">
        <v>153</v>
      </c>
      <c r="AP188" s="31"/>
      <c r="AQ188" s="31"/>
      <c r="AR188" s="31"/>
      <c r="AS188" s="34"/>
    </row>
    <row r="189" spans="1:45" ht="24.95" customHeight="1">
      <c r="A189" s="7">
        <v>184</v>
      </c>
      <c r="B189" s="303"/>
      <c r="C189" s="341"/>
      <c r="D189" s="342"/>
      <c r="E189" s="343"/>
      <c r="F189" s="32">
        <v>3</v>
      </c>
      <c r="G189" s="18" t="s">
        <v>53</v>
      </c>
      <c r="H189" s="333"/>
      <c r="I189" s="332"/>
      <c r="J189" s="332"/>
      <c r="K189" s="344"/>
      <c r="L189" s="334"/>
      <c r="M189" s="334"/>
      <c r="N189" s="334"/>
      <c r="O189" s="332"/>
      <c r="P189" s="332"/>
      <c r="Q189" s="332"/>
      <c r="R189" s="331"/>
      <c r="S189" s="331"/>
      <c r="T189" s="332"/>
      <c r="U189" s="332"/>
      <c r="V189" s="332"/>
      <c r="W189" s="332"/>
      <c r="X189" s="333"/>
      <c r="Y189" s="18"/>
      <c r="Z189" s="18"/>
      <c r="AA189" s="41"/>
      <c r="AB189" s="123"/>
      <c r="AC189" s="123"/>
      <c r="AD189" s="123"/>
      <c r="AE189" s="123"/>
      <c r="AF189" s="123"/>
      <c r="AG189" s="123"/>
      <c r="AH189" s="123"/>
      <c r="AI189" s="123"/>
      <c r="AJ189" s="123"/>
      <c r="AK189" s="123">
        <v>1</v>
      </c>
      <c r="AL189" s="111"/>
      <c r="AM189" s="84"/>
      <c r="AN189" s="155" t="s">
        <v>327</v>
      </c>
      <c r="AO189" s="156" t="s">
        <v>153</v>
      </c>
      <c r="AP189" s="31"/>
      <c r="AQ189" s="31"/>
      <c r="AR189" s="31"/>
      <c r="AS189" s="34"/>
    </row>
    <row r="190" spans="1:45" ht="24.95" customHeight="1">
      <c r="A190" s="7">
        <v>185</v>
      </c>
      <c r="B190" s="303"/>
      <c r="C190" s="341"/>
      <c r="D190" s="342"/>
      <c r="E190" s="343"/>
      <c r="F190" s="32">
        <v>4</v>
      </c>
      <c r="G190" s="18" t="s">
        <v>81</v>
      </c>
      <c r="H190" s="333"/>
      <c r="I190" s="332"/>
      <c r="J190" s="332"/>
      <c r="K190" s="344"/>
      <c r="L190" s="334"/>
      <c r="M190" s="334"/>
      <c r="N190" s="334"/>
      <c r="O190" s="332"/>
      <c r="P190" s="332"/>
      <c r="Q190" s="332"/>
      <c r="R190" s="331"/>
      <c r="S190" s="331"/>
      <c r="T190" s="332"/>
      <c r="U190" s="332"/>
      <c r="V190" s="332"/>
      <c r="W190" s="332"/>
      <c r="X190" s="333"/>
      <c r="Y190" s="18"/>
      <c r="Z190" s="18"/>
      <c r="AA190" s="41"/>
      <c r="AB190" s="123"/>
      <c r="AC190" s="123"/>
      <c r="AD190" s="123"/>
      <c r="AE190" s="123"/>
      <c r="AF190" s="123">
        <v>1</v>
      </c>
      <c r="AG190" s="106" t="s">
        <v>82</v>
      </c>
      <c r="AH190" s="106" t="s">
        <v>82</v>
      </c>
      <c r="AI190" s="106" t="s">
        <v>82</v>
      </c>
      <c r="AJ190" s="106" t="s">
        <v>82</v>
      </c>
      <c r="AK190" s="111"/>
      <c r="AL190" s="111"/>
      <c r="AM190" s="84"/>
      <c r="AN190" s="155" t="s">
        <v>327</v>
      </c>
      <c r="AO190" s="156" t="s">
        <v>153</v>
      </c>
      <c r="AP190" s="31"/>
      <c r="AQ190" s="31"/>
      <c r="AR190" s="31"/>
      <c r="AS190" s="34"/>
    </row>
    <row r="191" spans="1:45" ht="24.95" customHeight="1">
      <c r="A191" s="7">
        <v>186</v>
      </c>
      <c r="B191" s="300">
        <v>51</v>
      </c>
      <c r="C191" s="308" t="s">
        <v>333</v>
      </c>
      <c r="D191" s="311" t="s">
        <v>135</v>
      </c>
      <c r="E191" s="330" t="s">
        <v>413</v>
      </c>
      <c r="F191" s="32">
        <v>1</v>
      </c>
      <c r="G191" s="18" t="s">
        <v>46</v>
      </c>
      <c r="H191" s="304" t="s">
        <v>335</v>
      </c>
      <c r="I191" s="317"/>
      <c r="J191" s="317"/>
      <c r="K191" s="324">
        <v>1071.2</v>
      </c>
      <c r="L191" s="314">
        <v>41778</v>
      </c>
      <c r="M191" s="314">
        <v>41821</v>
      </c>
      <c r="N191" s="314">
        <v>41832</v>
      </c>
      <c r="O191" s="317"/>
      <c r="P191" s="317"/>
      <c r="Q191" s="317"/>
      <c r="R191" s="327"/>
      <c r="S191" s="327"/>
      <c r="T191" s="317"/>
      <c r="U191" s="317"/>
      <c r="V191" s="317"/>
      <c r="W191" s="317"/>
      <c r="X191" s="304" t="s">
        <v>336</v>
      </c>
      <c r="Y191" s="18"/>
      <c r="Z191" s="18"/>
      <c r="AA191" s="41"/>
      <c r="AB191" s="137"/>
      <c r="AC191" s="123"/>
      <c r="AD191" s="123"/>
      <c r="AE191" s="123"/>
      <c r="AF191" s="123"/>
      <c r="AG191" s="123"/>
      <c r="AH191" s="123">
        <v>1</v>
      </c>
      <c r="AI191" s="111"/>
      <c r="AJ191" s="111"/>
      <c r="AK191" s="111"/>
      <c r="AL191" s="111"/>
      <c r="AM191" s="84"/>
      <c r="AN191" s="155" t="s">
        <v>327</v>
      </c>
      <c r="AO191" s="156" t="s">
        <v>74</v>
      </c>
      <c r="AP191" s="31"/>
      <c r="AQ191" s="31"/>
      <c r="AR191" s="31"/>
      <c r="AS191" s="34"/>
    </row>
    <row r="192" spans="1:45" ht="24.95" customHeight="1">
      <c r="A192" s="7">
        <v>187</v>
      </c>
      <c r="B192" s="301"/>
      <c r="C192" s="309"/>
      <c r="D192" s="312"/>
      <c r="E192" s="321"/>
      <c r="F192" s="32">
        <v>2</v>
      </c>
      <c r="G192" s="18" t="s">
        <v>52</v>
      </c>
      <c r="H192" s="305"/>
      <c r="I192" s="318"/>
      <c r="J192" s="318"/>
      <c r="K192" s="325"/>
      <c r="L192" s="315"/>
      <c r="M192" s="315"/>
      <c r="N192" s="315"/>
      <c r="O192" s="318"/>
      <c r="P192" s="318"/>
      <c r="Q192" s="318"/>
      <c r="R192" s="328"/>
      <c r="S192" s="328"/>
      <c r="T192" s="318"/>
      <c r="U192" s="318"/>
      <c r="V192" s="318"/>
      <c r="W192" s="318"/>
      <c r="X192" s="305"/>
      <c r="Y192" s="18"/>
      <c r="Z192" s="18"/>
      <c r="AA192" s="41"/>
      <c r="AB192" s="137"/>
      <c r="AC192" s="123"/>
      <c r="AD192" s="123"/>
      <c r="AE192" s="123"/>
      <c r="AF192" s="123"/>
      <c r="AG192" s="123"/>
      <c r="AH192" s="123">
        <v>1</v>
      </c>
      <c r="AI192" s="111"/>
      <c r="AJ192" s="111"/>
      <c r="AK192" s="111"/>
      <c r="AL192" s="111"/>
      <c r="AM192" s="84"/>
      <c r="AN192" s="155" t="s">
        <v>327</v>
      </c>
      <c r="AO192" s="156" t="s">
        <v>74</v>
      </c>
      <c r="AP192" s="31"/>
      <c r="AQ192" s="31"/>
      <c r="AR192" s="31"/>
      <c r="AS192" s="34"/>
    </row>
    <row r="193" spans="1:45" ht="24.95" customHeight="1">
      <c r="A193" s="7">
        <v>188</v>
      </c>
      <c r="B193" s="301"/>
      <c r="C193" s="309"/>
      <c r="D193" s="312"/>
      <c r="E193" s="321"/>
      <c r="F193" s="32">
        <v>3</v>
      </c>
      <c r="G193" s="18" t="s">
        <v>53</v>
      </c>
      <c r="H193" s="305"/>
      <c r="I193" s="318"/>
      <c r="J193" s="318"/>
      <c r="K193" s="325"/>
      <c r="L193" s="315"/>
      <c r="M193" s="315"/>
      <c r="N193" s="315"/>
      <c r="O193" s="318"/>
      <c r="P193" s="318"/>
      <c r="Q193" s="318"/>
      <c r="R193" s="328"/>
      <c r="S193" s="328"/>
      <c r="T193" s="318"/>
      <c r="U193" s="318"/>
      <c r="V193" s="318"/>
      <c r="W193" s="318"/>
      <c r="X193" s="305"/>
      <c r="Y193" s="18"/>
      <c r="Z193" s="18"/>
      <c r="AA193" s="41"/>
      <c r="AB193" s="137"/>
      <c r="AC193" s="123"/>
      <c r="AD193" s="123"/>
      <c r="AE193" s="123"/>
      <c r="AF193" s="123"/>
      <c r="AG193" s="123"/>
      <c r="AH193" s="123">
        <v>1</v>
      </c>
      <c r="AI193" s="111"/>
      <c r="AJ193" s="111"/>
      <c r="AK193" s="111"/>
      <c r="AL193" s="111"/>
      <c r="AM193" s="84"/>
      <c r="AN193" s="155" t="s">
        <v>327</v>
      </c>
      <c r="AO193" s="156" t="s">
        <v>74</v>
      </c>
      <c r="AP193" s="31"/>
      <c r="AQ193" s="31"/>
      <c r="AR193" s="31"/>
      <c r="AS193" s="34"/>
    </row>
    <row r="194" spans="1:45" ht="24.95" customHeight="1">
      <c r="A194" s="7">
        <v>189</v>
      </c>
      <c r="B194" s="302"/>
      <c r="C194" s="310"/>
      <c r="D194" s="313"/>
      <c r="E194" s="322"/>
      <c r="F194" s="32">
        <v>4</v>
      </c>
      <c r="G194" s="18" t="s">
        <v>81</v>
      </c>
      <c r="H194" s="306"/>
      <c r="I194" s="319"/>
      <c r="J194" s="319"/>
      <c r="K194" s="326"/>
      <c r="L194" s="316"/>
      <c r="M194" s="316"/>
      <c r="N194" s="316"/>
      <c r="O194" s="319"/>
      <c r="P194" s="319"/>
      <c r="Q194" s="319"/>
      <c r="R194" s="329"/>
      <c r="S194" s="329"/>
      <c r="T194" s="319"/>
      <c r="U194" s="319"/>
      <c r="V194" s="319"/>
      <c r="W194" s="319"/>
      <c r="X194" s="306"/>
      <c r="Y194" s="18"/>
      <c r="Z194" s="18"/>
      <c r="AA194" s="41"/>
      <c r="AB194" s="137"/>
      <c r="AC194" s="137"/>
      <c r="AD194" s="137">
        <v>1</v>
      </c>
      <c r="AE194" s="111"/>
      <c r="AF194" s="111"/>
      <c r="AG194" s="106" t="s">
        <v>82</v>
      </c>
      <c r="AH194" s="106" t="s">
        <v>82</v>
      </c>
      <c r="AI194" s="106" t="s">
        <v>82</v>
      </c>
      <c r="AJ194" s="106" t="s">
        <v>82</v>
      </c>
      <c r="AK194" s="111"/>
      <c r="AL194" s="111"/>
      <c r="AM194" s="84"/>
      <c r="AN194" s="155" t="s">
        <v>327</v>
      </c>
      <c r="AO194" s="156" t="s">
        <v>74</v>
      </c>
      <c r="AP194" s="31"/>
      <c r="AQ194" s="31"/>
      <c r="AR194" s="31"/>
      <c r="AS194" s="34"/>
    </row>
    <row r="195" spans="1:45" ht="24.95" customHeight="1">
      <c r="A195" s="7">
        <v>190</v>
      </c>
      <c r="B195" s="300">
        <v>52</v>
      </c>
      <c r="C195" s="308" t="s">
        <v>337</v>
      </c>
      <c r="D195" s="311" t="s">
        <v>103</v>
      </c>
      <c r="E195" s="320" t="s">
        <v>338</v>
      </c>
      <c r="F195" s="32">
        <v>1</v>
      </c>
      <c r="G195" s="18" t="s">
        <v>46</v>
      </c>
      <c r="H195" s="304" t="s">
        <v>339</v>
      </c>
      <c r="I195" s="317"/>
      <c r="J195" s="317"/>
      <c r="K195" s="324">
        <v>1098.43</v>
      </c>
      <c r="L195" s="314">
        <v>41778</v>
      </c>
      <c r="M195" s="314">
        <v>41821</v>
      </c>
      <c r="N195" s="314">
        <v>41832</v>
      </c>
      <c r="O195" s="317"/>
      <c r="P195" s="317"/>
      <c r="Q195" s="317"/>
      <c r="R195" s="317"/>
      <c r="S195" s="317"/>
      <c r="T195" s="317"/>
      <c r="U195" s="317"/>
      <c r="V195" s="317"/>
      <c r="W195" s="317"/>
      <c r="X195" s="304" t="s">
        <v>340</v>
      </c>
      <c r="Y195" s="18"/>
      <c r="Z195" s="18"/>
      <c r="AA195" s="41"/>
      <c r="AB195" s="132"/>
      <c r="AC195" s="133"/>
      <c r="AD195" s="133"/>
      <c r="AE195" s="133"/>
      <c r="AF195" s="133"/>
      <c r="AG195" s="133"/>
      <c r="AH195" s="133"/>
      <c r="AI195" s="133"/>
      <c r="AJ195" s="133"/>
      <c r="AK195" s="133">
        <v>1</v>
      </c>
      <c r="AL195" s="111"/>
      <c r="AM195" s="84"/>
      <c r="AN195" s="155" t="s">
        <v>327</v>
      </c>
      <c r="AO195" s="156" t="s">
        <v>103</v>
      </c>
      <c r="AP195" s="31"/>
      <c r="AQ195" s="31"/>
      <c r="AR195" s="31"/>
      <c r="AS195" s="34"/>
    </row>
    <row r="196" spans="1:45" ht="24.95" customHeight="1">
      <c r="A196" s="7">
        <v>191</v>
      </c>
      <c r="B196" s="301"/>
      <c r="C196" s="309"/>
      <c r="D196" s="312"/>
      <c r="E196" s="321"/>
      <c r="F196" s="32">
        <v>2</v>
      </c>
      <c r="G196" s="18" t="s">
        <v>52</v>
      </c>
      <c r="H196" s="305"/>
      <c r="I196" s="318"/>
      <c r="J196" s="318"/>
      <c r="K196" s="325"/>
      <c r="L196" s="315"/>
      <c r="M196" s="315"/>
      <c r="N196" s="315"/>
      <c r="O196" s="318"/>
      <c r="P196" s="318"/>
      <c r="Q196" s="318"/>
      <c r="R196" s="318"/>
      <c r="S196" s="318"/>
      <c r="T196" s="318"/>
      <c r="U196" s="318"/>
      <c r="V196" s="318"/>
      <c r="W196" s="318"/>
      <c r="X196" s="305"/>
      <c r="Y196" s="18"/>
      <c r="Z196" s="18"/>
      <c r="AA196" s="41"/>
      <c r="AB196" s="132"/>
      <c r="AC196" s="133"/>
      <c r="AD196" s="133"/>
      <c r="AE196" s="133"/>
      <c r="AF196" s="133"/>
      <c r="AG196" s="133"/>
      <c r="AH196" s="133"/>
      <c r="AI196" s="133"/>
      <c r="AJ196" s="133"/>
      <c r="AK196" s="133">
        <v>1</v>
      </c>
      <c r="AL196" s="111"/>
      <c r="AM196" s="84"/>
      <c r="AN196" s="155" t="s">
        <v>327</v>
      </c>
      <c r="AO196" s="156" t="s">
        <v>103</v>
      </c>
      <c r="AP196" s="31"/>
      <c r="AQ196" s="31"/>
      <c r="AR196" s="31"/>
      <c r="AS196" s="34"/>
    </row>
    <row r="197" spans="1:45" ht="24.95" customHeight="1">
      <c r="A197" s="7">
        <v>192</v>
      </c>
      <c r="B197" s="301"/>
      <c r="C197" s="309"/>
      <c r="D197" s="312"/>
      <c r="E197" s="321"/>
      <c r="F197" s="32">
        <v>3</v>
      </c>
      <c r="G197" s="18" t="s">
        <v>53</v>
      </c>
      <c r="H197" s="305"/>
      <c r="I197" s="318"/>
      <c r="J197" s="318"/>
      <c r="K197" s="325"/>
      <c r="L197" s="315"/>
      <c r="M197" s="315"/>
      <c r="N197" s="315"/>
      <c r="O197" s="318"/>
      <c r="P197" s="318"/>
      <c r="Q197" s="318"/>
      <c r="R197" s="318"/>
      <c r="S197" s="318"/>
      <c r="T197" s="318"/>
      <c r="U197" s="318"/>
      <c r="V197" s="318"/>
      <c r="W197" s="318"/>
      <c r="X197" s="305"/>
      <c r="Y197" s="18"/>
      <c r="Z197" s="18"/>
      <c r="AA197" s="41"/>
      <c r="AB197" s="132"/>
      <c r="AC197" s="133"/>
      <c r="AD197" s="133"/>
      <c r="AE197" s="133"/>
      <c r="AF197" s="133"/>
      <c r="AG197" s="133"/>
      <c r="AH197" s="133"/>
      <c r="AI197" s="133"/>
      <c r="AJ197" s="133"/>
      <c r="AK197" s="133">
        <v>1</v>
      </c>
      <c r="AL197" s="111"/>
      <c r="AM197" s="84"/>
      <c r="AN197" s="155" t="s">
        <v>327</v>
      </c>
      <c r="AO197" s="156" t="s">
        <v>103</v>
      </c>
      <c r="AP197" s="31"/>
      <c r="AQ197" s="31"/>
      <c r="AR197" s="31"/>
      <c r="AS197" s="34"/>
    </row>
    <row r="198" spans="1:45" ht="24.95" customHeight="1">
      <c r="A198" s="7">
        <v>193</v>
      </c>
      <c r="B198" s="302"/>
      <c r="C198" s="310"/>
      <c r="D198" s="313"/>
      <c r="E198" s="322"/>
      <c r="F198" s="32">
        <v>4</v>
      </c>
      <c r="G198" s="18" t="s">
        <v>81</v>
      </c>
      <c r="H198" s="306"/>
      <c r="I198" s="319"/>
      <c r="J198" s="319"/>
      <c r="K198" s="326"/>
      <c r="L198" s="316"/>
      <c r="M198" s="316"/>
      <c r="N198" s="316"/>
      <c r="O198" s="319"/>
      <c r="P198" s="319"/>
      <c r="Q198" s="319"/>
      <c r="R198" s="319"/>
      <c r="S198" s="319"/>
      <c r="T198" s="319"/>
      <c r="U198" s="319"/>
      <c r="V198" s="319"/>
      <c r="W198" s="319"/>
      <c r="X198" s="306"/>
      <c r="Y198" s="18"/>
      <c r="Z198" s="18"/>
      <c r="AA198" s="41"/>
      <c r="AB198" s="132"/>
      <c r="AC198" s="133"/>
      <c r="AD198" s="133"/>
      <c r="AE198" s="133"/>
      <c r="AF198" s="133">
        <v>1</v>
      </c>
      <c r="AG198" s="106" t="s">
        <v>82</v>
      </c>
      <c r="AH198" s="106" t="s">
        <v>82</v>
      </c>
      <c r="AI198" s="106" t="s">
        <v>82</v>
      </c>
      <c r="AJ198" s="106" t="s">
        <v>82</v>
      </c>
      <c r="AK198" s="111"/>
      <c r="AL198" s="111"/>
      <c r="AM198" s="84"/>
      <c r="AN198" s="155" t="s">
        <v>327</v>
      </c>
      <c r="AO198" s="156" t="s">
        <v>103</v>
      </c>
      <c r="AP198" s="31"/>
      <c r="AQ198" s="31"/>
      <c r="AR198" s="31"/>
      <c r="AS198" s="34"/>
    </row>
    <row r="199" spans="1:45" ht="24.95" customHeight="1">
      <c r="A199" s="7">
        <v>194</v>
      </c>
      <c r="B199" s="300">
        <v>53</v>
      </c>
      <c r="C199" s="308" t="s">
        <v>341</v>
      </c>
      <c r="D199" s="311" t="s">
        <v>233</v>
      </c>
      <c r="E199" s="320" t="s">
        <v>342</v>
      </c>
      <c r="F199" s="42">
        <v>1</v>
      </c>
      <c r="G199" s="18" t="s">
        <v>46</v>
      </c>
      <c r="H199" s="323" t="s">
        <v>425</v>
      </c>
      <c r="I199" s="317"/>
      <c r="J199" s="327"/>
      <c r="K199" s="324">
        <v>1102.9100000000001</v>
      </c>
      <c r="L199" s="314">
        <v>41778</v>
      </c>
      <c r="M199" s="314">
        <v>41821</v>
      </c>
      <c r="N199" s="314">
        <v>41832</v>
      </c>
      <c r="O199" s="317"/>
      <c r="P199" s="317"/>
      <c r="Q199" s="317" t="s">
        <v>272</v>
      </c>
      <c r="R199" s="317"/>
      <c r="S199" s="317"/>
      <c r="T199" s="317"/>
      <c r="U199" s="317"/>
      <c r="V199" s="317"/>
      <c r="W199" s="317"/>
      <c r="X199" s="304" t="s">
        <v>344</v>
      </c>
      <c r="Y199" s="18"/>
      <c r="Z199" s="18"/>
      <c r="AA199" s="43"/>
      <c r="AB199" s="123"/>
      <c r="AC199" s="123"/>
      <c r="AD199" s="123"/>
      <c r="AE199" s="123"/>
      <c r="AF199" s="123"/>
      <c r="AG199" s="123"/>
      <c r="AH199" s="123"/>
      <c r="AI199" s="123"/>
      <c r="AJ199" s="123"/>
      <c r="AK199" s="123">
        <v>1</v>
      </c>
      <c r="AL199" s="124"/>
      <c r="AM199" s="88" t="s">
        <v>420</v>
      </c>
      <c r="AN199" s="150" t="s">
        <v>345</v>
      </c>
      <c r="AO199" s="151" t="s">
        <v>238</v>
      </c>
      <c r="AP199" s="31"/>
      <c r="AQ199" s="31"/>
      <c r="AR199" s="31"/>
      <c r="AS199" s="34"/>
    </row>
    <row r="200" spans="1:45" ht="24.95" customHeight="1">
      <c r="A200" s="7">
        <v>195</v>
      </c>
      <c r="B200" s="301"/>
      <c r="C200" s="309"/>
      <c r="D200" s="312"/>
      <c r="E200" s="321"/>
      <c r="F200" s="42">
        <v>2</v>
      </c>
      <c r="G200" s="18" t="s">
        <v>52</v>
      </c>
      <c r="H200" s="323"/>
      <c r="I200" s="318"/>
      <c r="J200" s="328"/>
      <c r="K200" s="325"/>
      <c r="L200" s="315"/>
      <c r="M200" s="315"/>
      <c r="N200" s="315"/>
      <c r="O200" s="318"/>
      <c r="P200" s="318"/>
      <c r="Q200" s="318"/>
      <c r="R200" s="318"/>
      <c r="S200" s="318"/>
      <c r="T200" s="318"/>
      <c r="U200" s="318"/>
      <c r="V200" s="318"/>
      <c r="W200" s="318"/>
      <c r="X200" s="305"/>
      <c r="Y200" s="18"/>
      <c r="Z200" s="18"/>
      <c r="AA200" s="16"/>
      <c r="AB200" s="123"/>
      <c r="AC200" s="123"/>
      <c r="AD200" s="123"/>
      <c r="AE200" s="123"/>
      <c r="AF200" s="123"/>
      <c r="AG200" s="123"/>
      <c r="AH200" s="123"/>
      <c r="AI200" s="123"/>
      <c r="AJ200" s="123"/>
      <c r="AK200" s="123">
        <v>1</v>
      </c>
      <c r="AL200" s="124"/>
      <c r="AM200" s="88" t="s">
        <v>421</v>
      </c>
      <c r="AN200" s="150" t="s">
        <v>345</v>
      </c>
      <c r="AO200" s="151" t="s">
        <v>238</v>
      </c>
      <c r="AP200" s="31"/>
      <c r="AQ200" s="31"/>
      <c r="AR200" s="31"/>
      <c r="AS200" s="34"/>
    </row>
    <row r="201" spans="1:45" ht="24.95" customHeight="1">
      <c r="A201" s="7">
        <v>196</v>
      </c>
      <c r="B201" s="301"/>
      <c r="C201" s="309"/>
      <c r="D201" s="312"/>
      <c r="E201" s="321"/>
      <c r="F201" s="42">
        <v>3</v>
      </c>
      <c r="G201" s="18" t="s">
        <v>53</v>
      </c>
      <c r="H201" s="323"/>
      <c r="I201" s="318"/>
      <c r="J201" s="328"/>
      <c r="K201" s="325"/>
      <c r="L201" s="315"/>
      <c r="M201" s="315"/>
      <c r="N201" s="315"/>
      <c r="O201" s="318"/>
      <c r="P201" s="318"/>
      <c r="Q201" s="318"/>
      <c r="R201" s="318"/>
      <c r="S201" s="318"/>
      <c r="T201" s="318"/>
      <c r="U201" s="318"/>
      <c r="V201" s="318"/>
      <c r="W201" s="318"/>
      <c r="X201" s="305"/>
      <c r="Y201" s="18"/>
      <c r="Z201" s="18"/>
      <c r="AA201" s="16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>
        <v>1</v>
      </c>
      <c r="AL201" s="124"/>
      <c r="AM201" s="88" t="s">
        <v>421</v>
      </c>
      <c r="AN201" s="150" t="s">
        <v>345</v>
      </c>
      <c r="AO201" s="151" t="s">
        <v>238</v>
      </c>
      <c r="AP201" s="31"/>
      <c r="AQ201" s="31"/>
      <c r="AR201" s="31"/>
      <c r="AS201" s="34"/>
    </row>
    <row r="202" spans="1:45" ht="24.95" customHeight="1">
      <c r="A202" s="7">
        <v>197</v>
      </c>
      <c r="B202" s="302"/>
      <c r="C202" s="310"/>
      <c r="D202" s="313"/>
      <c r="E202" s="322"/>
      <c r="F202" s="42">
        <v>4</v>
      </c>
      <c r="G202" s="18" t="s">
        <v>81</v>
      </c>
      <c r="H202" s="323"/>
      <c r="I202" s="319"/>
      <c r="J202" s="329"/>
      <c r="K202" s="326"/>
      <c r="L202" s="316"/>
      <c r="M202" s="316"/>
      <c r="N202" s="316"/>
      <c r="O202" s="319"/>
      <c r="P202" s="319"/>
      <c r="Q202" s="319"/>
      <c r="R202" s="319"/>
      <c r="S202" s="319"/>
      <c r="T202" s="319"/>
      <c r="U202" s="319"/>
      <c r="V202" s="319"/>
      <c r="W202" s="319"/>
      <c r="X202" s="306"/>
      <c r="Y202" s="18"/>
      <c r="Z202" s="18"/>
      <c r="AA202" s="43"/>
      <c r="AB202" s="123"/>
      <c r="AC202" s="123"/>
      <c r="AD202" s="123"/>
      <c r="AE202" s="123"/>
      <c r="AF202" s="123"/>
      <c r="AG202" s="114" t="s">
        <v>82</v>
      </c>
      <c r="AH202" s="114" t="s">
        <v>82</v>
      </c>
      <c r="AI202" s="114" t="s">
        <v>82</v>
      </c>
      <c r="AJ202" s="114" t="s">
        <v>82</v>
      </c>
      <c r="AK202" s="123">
        <v>1</v>
      </c>
      <c r="AL202" s="124"/>
      <c r="AM202" s="88" t="s">
        <v>422</v>
      </c>
      <c r="AN202" s="150" t="s">
        <v>345</v>
      </c>
      <c r="AO202" s="151" t="s">
        <v>238</v>
      </c>
      <c r="AP202" s="31"/>
      <c r="AQ202" s="31"/>
      <c r="AR202" s="31"/>
      <c r="AS202" s="34"/>
    </row>
    <row r="203" spans="1:45" ht="24.95" customHeight="1">
      <c r="A203" s="7">
        <v>198</v>
      </c>
      <c r="B203" s="300">
        <v>54</v>
      </c>
      <c r="C203" s="308" t="s">
        <v>346</v>
      </c>
      <c r="D203" s="311" t="s">
        <v>250</v>
      </c>
      <c r="E203" s="320" t="s">
        <v>347</v>
      </c>
      <c r="F203" s="42">
        <v>1</v>
      </c>
      <c r="G203" s="18" t="s">
        <v>46</v>
      </c>
      <c r="H203" s="304" t="s">
        <v>257</v>
      </c>
      <c r="I203" s="317"/>
      <c r="J203" s="317"/>
      <c r="K203" s="324">
        <v>1068.42</v>
      </c>
      <c r="L203" s="314">
        <v>41778</v>
      </c>
      <c r="M203" s="314">
        <v>41821</v>
      </c>
      <c r="N203" s="314">
        <v>41832</v>
      </c>
      <c r="O203" s="317"/>
      <c r="P203" s="317"/>
      <c r="Q203" s="317"/>
      <c r="R203" s="317"/>
      <c r="S203" s="317"/>
      <c r="T203" s="317"/>
      <c r="U203" s="317"/>
      <c r="V203" s="317"/>
      <c r="W203" s="317"/>
      <c r="X203" s="304" t="s">
        <v>348</v>
      </c>
      <c r="Y203" s="18"/>
      <c r="Z203" s="18"/>
      <c r="AA203" s="43"/>
      <c r="AB203" s="110"/>
      <c r="AC203" s="110"/>
      <c r="AD203" s="110"/>
      <c r="AE203" s="110"/>
      <c r="AF203" s="110"/>
      <c r="AG203" s="110"/>
      <c r="AH203" s="110">
        <v>1</v>
      </c>
      <c r="AI203" s="111"/>
      <c r="AJ203" s="111"/>
      <c r="AK203" s="111"/>
      <c r="AL203" s="111"/>
      <c r="AM203" s="84"/>
      <c r="AN203" s="150" t="s">
        <v>345</v>
      </c>
      <c r="AO203" s="151" t="s">
        <v>51</v>
      </c>
      <c r="AP203" s="31"/>
      <c r="AQ203" s="31"/>
      <c r="AR203" s="31"/>
      <c r="AS203" s="34"/>
    </row>
    <row r="204" spans="1:45" ht="24.95" customHeight="1">
      <c r="A204" s="7">
        <v>199</v>
      </c>
      <c r="B204" s="301"/>
      <c r="C204" s="309"/>
      <c r="D204" s="312"/>
      <c r="E204" s="321"/>
      <c r="F204" s="42">
        <v>2</v>
      </c>
      <c r="G204" s="18" t="s">
        <v>52</v>
      </c>
      <c r="H204" s="305"/>
      <c r="I204" s="318"/>
      <c r="J204" s="318"/>
      <c r="K204" s="325"/>
      <c r="L204" s="315"/>
      <c r="M204" s="315"/>
      <c r="N204" s="315"/>
      <c r="O204" s="318"/>
      <c r="P204" s="318"/>
      <c r="Q204" s="318"/>
      <c r="R204" s="318"/>
      <c r="S204" s="318"/>
      <c r="T204" s="318"/>
      <c r="U204" s="318"/>
      <c r="V204" s="318"/>
      <c r="W204" s="318"/>
      <c r="X204" s="305"/>
      <c r="Y204" s="18"/>
      <c r="Z204" s="18"/>
      <c r="AA204" s="43"/>
      <c r="AB204" s="110"/>
      <c r="AC204" s="110"/>
      <c r="AD204" s="110"/>
      <c r="AE204" s="110"/>
      <c r="AF204" s="110"/>
      <c r="AG204" s="110"/>
      <c r="AH204" s="110"/>
      <c r="AI204" s="110"/>
      <c r="AJ204" s="110"/>
      <c r="AK204" s="110">
        <v>1</v>
      </c>
      <c r="AL204" s="111"/>
      <c r="AM204" s="84"/>
      <c r="AN204" s="150" t="s">
        <v>345</v>
      </c>
      <c r="AO204" s="151" t="s">
        <v>51</v>
      </c>
      <c r="AP204" s="31"/>
      <c r="AQ204" s="31"/>
      <c r="AR204" s="31"/>
      <c r="AS204" s="34"/>
    </row>
    <row r="205" spans="1:45" ht="24.95" customHeight="1">
      <c r="A205" s="7">
        <v>200</v>
      </c>
      <c r="B205" s="301"/>
      <c r="C205" s="309"/>
      <c r="D205" s="312"/>
      <c r="E205" s="321"/>
      <c r="F205" s="42">
        <v>3</v>
      </c>
      <c r="G205" s="18" t="s">
        <v>53</v>
      </c>
      <c r="H205" s="305"/>
      <c r="I205" s="318"/>
      <c r="J205" s="318"/>
      <c r="K205" s="325"/>
      <c r="L205" s="315"/>
      <c r="M205" s="315"/>
      <c r="N205" s="315"/>
      <c r="O205" s="318"/>
      <c r="P205" s="318"/>
      <c r="Q205" s="318"/>
      <c r="R205" s="318"/>
      <c r="S205" s="318"/>
      <c r="T205" s="318"/>
      <c r="U205" s="318"/>
      <c r="V205" s="318"/>
      <c r="W205" s="318"/>
      <c r="X205" s="305"/>
      <c r="Y205" s="18"/>
      <c r="Z205" s="18"/>
      <c r="AA205" s="43"/>
      <c r="AB205" s="110"/>
      <c r="AC205" s="110"/>
      <c r="AD205" s="110"/>
      <c r="AE205" s="110"/>
      <c r="AF205" s="110"/>
      <c r="AG205" s="110"/>
      <c r="AH205" s="110"/>
      <c r="AI205" s="110"/>
      <c r="AJ205" s="110"/>
      <c r="AK205" s="110">
        <v>1</v>
      </c>
      <c r="AL205" s="111"/>
      <c r="AM205" s="84"/>
      <c r="AN205" s="150" t="s">
        <v>345</v>
      </c>
      <c r="AO205" s="151" t="s">
        <v>51</v>
      </c>
      <c r="AP205" s="31"/>
      <c r="AQ205" s="31"/>
      <c r="AR205" s="31"/>
      <c r="AS205" s="34"/>
    </row>
    <row r="206" spans="1:45" ht="24.95" customHeight="1">
      <c r="A206" s="7">
        <v>201</v>
      </c>
      <c r="B206" s="302"/>
      <c r="C206" s="310"/>
      <c r="D206" s="313"/>
      <c r="E206" s="322"/>
      <c r="F206" s="42">
        <v>4</v>
      </c>
      <c r="G206" s="18" t="s">
        <v>81</v>
      </c>
      <c r="H206" s="306"/>
      <c r="I206" s="319"/>
      <c r="J206" s="319"/>
      <c r="K206" s="326"/>
      <c r="L206" s="316"/>
      <c r="M206" s="316"/>
      <c r="N206" s="316"/>
      <c r="O206" s="319"/>
      <c r="P206" s="319"/>
      <c r="Q206" s="319"/>
      <c r="R206" s="319"/>
      <c r="S206" s="319"/>
      <c r="T206" s="319"/>
      <c r="U206" s="319"/>
      <c r="V206" s="319"/>
      <c r="W206" s="319"/>
      <c r="X206" s="306"/>
      <c r="Y206" s="18"/>
      <c r="Z206" s="18"/>
      <c r="AA206" s="43"/>
      <c r="AB206" s="123"/>
      <c r="AC206" s="123"/>
      <c r="AD206" s="123"/>
      <c r="AE206" s="123"/>
      <c r="AF206" s="123">
        <v>1</v>
      </c>
      <c r="AG206" s="114" t="s">
        <v>82</v>
      </c>
      <c r="AH206" s="114" t="s">
        <v>82</v>
      </c>
      <c r="AI206" s="114" t="s">
        <v>82</v>
      </c>
      <c r="AJ206" s="114" t="s">
        <v>82</v>
      </c>
      <c r="AK206" s="111"/>
      <c r="AL206" s="111"/>
      <c r="AM206" s="84" t="s">
        <v>415</v>
      </c>
      <c r="AN206" s="150" t="s">
        <v>345</v>
      </c>
      <c r="AO206" s="151" t="s">
        <v>51</v>
      </c>
      <c r="AP206" s="31"/>
      <c r="AQ206" s="31"/>
      <c r="AR206" s="31"/>
      <c r="AS206" s="34"/>
    </row>
    <row r="207" spans="1:45" ht="24.95" customHeight="1">
      <c r="A207" s="7">
        <v>202</v>
      </c>
      <c r="B207" s="300">
        <v>55</v>
      </c>
      <c r="C207" s="308" t="s">
        <v>349</v>
      </c>
      <c r="D207" s="311" t="s">
        <v>282</v>
      </c>
      <c r="E207" s="320" t="s">
        <v>350</v>
      </c>
      <c r="F207" s="42">
        <v>1</v>
      </c>
      <c r="G207" s="18" t="s">
        <v>46</v>
      </c>
      <c r="H207" s="304" t="s">
        <v>392</v>
      </c>
      <c r="I207" s="317"/>
      <c r="J207" s="317"/>
      <c r="K207" s="324">
        <v>1093.33</v>
      </c>
      <c r="L207" s="314">
        <v>41778</v>
      </c>
      <c r="M207" s="314">
        <v>41821</v>
      </c>
      <c r="N207" s="314">
        <v>41832</v>
      </c>
      <c r="O207" s="317"/>
      <c r="P207" s="317"/>
      <c r="Q207" s="317"/>
      <c r="R207" s="317"/>
      <c r="S207" s="317"/>
      <c r="T207" s="317"/>
      <c r="U207" s="317"/>
      <c r="V207" s="317"/>
      <c r="W207" s="317"/>
      <c r="X207" s="304"/>
      <c r="Y207" s="54"/>
      <c r="Z207" s="32"/>
      <c r="AA207" s="43"/>
      <c r="AB207" s="133"/>
      <c r="AC207" s="123">
        <v>1</v>
      </c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89"/>
      <c r="AN207" s="150" t="s">
        <v>345</v>
      </c>
      <c r="AO207" s="151" t="s">
        <v>103</v>
      </c>
      <c r="AP207" s="31"/>
      <c r="AQ207" s="31"/>
      <c r="AR207" s="31"/>
      <c r="AS207" s="34"/>
    </row>
    <row r="208" spans="1:45" ht="24.95" customHeight="1">
      <c r="A208" s="7">
        <v>203</v>
      </c>
      <c r="B208" s="301"/>
      <c r="C208" s="309"/>
      <c r="D208" s="312"/>
      <c r="E208" s="321"/>
      <c r="F208" s="42">
        <v>2</v>
      </c>
      <c r="G208" s="18" t="s">
        <v>52</v>
      </c>
      <c r="H208" s="305"/>
      <c r="I208" s="318"/>
      <c r="J208" s="318"/>
      <c r="K208" s="325"/>
      <c r="L208" s="315"/>
      <c r="M208" s="315"/>
      <c r="N208" s="315"/>
      <c r="O208" s="318"/>
      <c r="P208" s="318"/>
      <c r="Q208" s="318"/>
      <c r="R208" s="318"/>
      <c r="S208" s="318"/>
      <c r="T208" s="318"/>
      <c r="U208" s="318"/>
      <c r="V208" s="318"/>
      <c r="W208" s="318"/>
      <c r="X208" s="305"/>
      <c r="Y208" s="54"/>
      <c r="Z208" s="32"/>
      <c r="AA208" s="43">
        <v>1</v>
      </c>
      <c r="AB208" s="134"/>
      <c r="AC208" s="111"/>
      <c r="AD208" s="111"/>
      <c r="AE208" s="111"/>
      <c r="AF208" s="111"/>
      <c r="AG208" s="111"/>
      <c r="AH208" s="111"/>
      <c r="AI208" s="111"/>
      <c r="AJ208" s="111"/>
      <c r="AK208" s="111"/>
      <c r="AL208" s="111"/>
      <c r="AM208" s="189" t="s">
        <v>393</v>
      </c>
      <c r="AN208" s="150" t="s">
        <v>345</v>
      </c>
      <c r="AO208" s="151" t="s">
        <v>103</v>
      </c>
      <c r="AP208" s="31"/>
      <c r="AQ208" s="31"/>
      <c r="AR208" s="31"/>
      <c r="AS208" s="34"/>
    </row>
    <row r="209" spans="1:54" ht="24.95" customHeight="1">
      <c r="A209" s="7">
        <v>204</v>
      </c>
      <c r="B209" s="301"/>
      <c r="C209" s="309"/>
      <c r="D209" s="312"/>
      <c r="E209" s="321"/>
      <c r="F209" s="42">
        <v>3</v>
      </c>
      <c r="G209" s="18" t="s">
        <v>53</v>
      </c>
      <c r="H209" s="305"/>
      <c r="I209" s="318"/>
      <c r="J209" s="318"/>
      <c r="K209" s="325"/>
      <c r="L209" s="315"/>
      <c r="M209" s="315"/>
      <c r="N209" s="315"/>
      <c r="O209" s="318"/>
      <c r="P209" s="318"/>
      <c r="Q209" s="318"/>
      <c r="R209" s="318"/>
      <c r="S209" s="318"/>
      <c r="T209" s="318"/>
      <c r="U209" s="318"/>
      <c r="V209" s="318"/>
      <c r="W209" s="318"/>
      <c r="X209" s="305"/>
      <c r="Y209" s="54"/>
      <c r="Z209" s="32"/>
      <c r="AA209" s="43"/>
      <c r="AB209" s="133"/>
      <c r="AC209" s="123">
        <v>1</v>
      </c>
      <c r="AD209" s="111"/>
      <c r="AE209" s="111"/>
      <c r="AF209" s="111"/>
      <c r="AG209" s="111"/>
      <c r="AH209" s="111"/>
      <c r="AI209" s="111"/>
      <c r="AJ209" s="111"/>
      <c r="AK209" s="111"/>
      <c r="AL209" s="111"/>
      <c r="AM209" s="189"/>
      <c r="AN209" s="150" t="s">
        <v>345</v>
      </c>
      <c r="AO209" s="151" t="s">
        <v>103</v>
      </c>
      <c r="AP209" s="31"/>
      <c r="AQ209" s="31"/>
      <c r="AR209" s="31"/>
      <c r="AS209" s="34"/>
    </row>
    <row r="210" spans="1:54" ht="24.95" customHeight="1">
      <c r="A210" s="7">
        <v>205</v>
      </c>
      <c r="B210" s="302"/>
      <c r="C210" s="310"/>
      <c r="D210" s="313"/>
      <c r="E210" s="322"/>
      <c r="F210" s="42">
        <v>4</v>
      </c>
      <c r="G210" s="18" t="s">
        <v>81</v>
      </c>
      <c r="H210" s="306"/>
      <c r="I210" s="319"/>
      <c r="J210" s="319"/>
      <c r="K210" s="326"/>
      <c r="L210" s="316"/>
      <c r="M210" s="316"/>
      <c r="N210" s="316"/>
      <c r="O210" s="319"/>
      <c r="P210" s="319"/>
      <c r="Q210" s="319"/>
      <c r="R210" s="319"/>
      <c r="S210" s="319"/>
      <c r="T210" s="319"/>
      <c r="U210" s="319"/>
      <c r="V210" s="319"/>
      <c r="W210" s="319"/>
      <c r="X210" s="306"/>
      <c r="Y210" s="54"/>
      <c r="Z210" s="32"/>
      <c r="AA210" s="43">
        <v>1</v>
      </c>
      <c r="AB210" s="134"/>
      <c r="AC210" s="111"/>
      <c r="AD210" s="111"/>
      <c r="AE210" s="111"/>
      <c r="AF210" s="111"/>
      <c r="AG210" s="114" t="s">
        <v>82</v>
      </c>
      <c r="AH210" s="114" t="s">
        <v>82</v>
      </c>
      <c r="AI210" s="114" t="s">
        <v>82</v>
      </c>
      <c r="AJ210" s="114" t="s">
        <v>82</v>
      </c>
      <c r="AK210" s="111"/>
      <c r="AL210" s="111"/>
      <c r="AM210" s="189" t="s">
        <v>393</v>
      </c>
      <c r="AN210" s="150" t="s">
        <v>345</v>
      </c>
      <c r="AO210" s="151" t="s">
        <v>103</v>
      </c>
      <c r="AP210" s="31"/>
      <c r="AQ210" s="31"/>
      <c r="AR210" s="31"/>
      <c r="AS210" s="34"/>
    </row>
    <row r="211" spans="1:54" ht="24.95" customHeight="1">
      <c r="A211" s="7">
        <v>206</v>
      </c>
      <c r="B211" s="300">
        <v>56</v>
      </c>
      <c r="C211" s="308" t="s">
        <v>351</v>
      </c>
      <c r="D211" s="311" t="s">
        <v>352</v>
      </c>
      <c r="E211" s="320" t="s">
        <v>353</v>
      </c>
      <c r="F211" s="42">
        <v>1</v>
      </c>
      <c r="G211" s="18" t="s">
        <v>46</v>
      </c>
      <c r="H211" s="304" t="s">
        <v>354</v>
      </c>
      <c r="I211" s="317"/>
      <c r="J211" s="317"/>
      <c r="K211" s="324">
        <v>1117.8</v>
      </c>
      <c r="L211" s="314">
        <v>41778</v>
      </c>
      <c r="M211" s="314">
        <v>41821</v>
      </c>
      <c r="N211" s="314">
        <v>41832</v>
      </c>
      <c r="O211" s="317"/>
      <c r="P211" s="317"/>
      <c r="Q211" s="317"/>
      <c r="R211" s="317"/>
      <c r="S211" s="317"/>
      <c r="T211" s="317"/>
      <c r="U211" s="317"/>
      <c r="V211" s="317"/>
      <c r="W211" s="317"/>
      <c r="X211" s="304"/>
      <c r="Y211" s="54"/>
      <c r="Z211" s="18"/>
      <c r="AA211" s="43">
        <v>1</v>
      </c>
      <c r="AB211" s="134"/>
      <c r="AC211" s="111"/>
      <c r="AD211" s="111"/>
      <c r="AE211" s="111"/>
      <c r="AF211" s="111"/>
      <c r="AG211" s="111"/>
      <c r="AH211" s="111"/>
      <c r="AI211" s="111"/>
      <c r="AJ211" s="111"/>
      <c r="AK211" s="111"/>
      <c r="AL211" s="111"/>
      <c r="AM211" s="84" t="s">
        <v>113</v>
      </c>
      <c r="AN211" s="150" t="s">
        <v>345</v>
      </c>
      <c r="AO211" s="151" t="s">
        <v>120</v>
      </c>
      <c r="AP211" s="31"/>
      <c r="AQ211" s="31"/>
      <c r="AR211" s="31"/>
      <c r="AS211" s="34"/>
    </row>
    <row r="212" spans="1:54" ht="24.95" customHeight="1">
      <c r="A212" s="7">
        <v>207</v>
      </c>
      <c r="B212" s="301"/>
      <c r="C212" s="309"/>
      <c r="D212" s="312"/>
      <c r="E212" s="321"/>
      <c r="F212" s="42">
        <v>2</v>
      </c>
      <c r="G212" s="18" t="s">
        <v>52</v>
      </c>
      <c r="H212" s="305"/>
      <c r="I212" s="318"/>
      <c r="J212" s="318"/>
      <c r="K212" s="325"/>
      <c r="L212" s="315"/>
      <c r="M212" s="315"/>
      <c r="N212" s="315"/>
      <c r="O212" s="318"/>
      <c r="P212" s="318"/>
      <c r="Q212" s="318"/>
      <c r="R212" s="318"/>
      <c r="S212" s="318"/>
      <c r="T212" s="318"/>
      <c r="U212" s="318"/>
      <c r="V212" s="318"/>
      <c r="W212" s="318"/>
      <c r="X212" s="305"/>
      <c r="Y212" s="54"/>
      <c r="Z212" s="18"/>
      <c r="AA212" s="43">
        <v>1</v>
      </c>
      <c r="AB212" s="134"/>
      <c r="AC212" s="111"/>
      <c r="AD212" s="111"/>
      <c r="AE212" s="111"/>
      <c r="AF212" s="111"/>
      <c r="AG212" s="111"/>
      <c r="AH212" s="111"/>
      <c r="AI212" s="111"/>
      <c r="AJ212" s="111"/>
      <c r="AK212" s="111"/>
      <c r="AL212" s="111"/>
      <c r="AM212" s="84" t="s">
        <v>113</v>
      </c>
      <c r="AN212" s="150" t="s">
        <v>345</v>
      </c>
      <c r="AO212" s="151" t="s">
        <v>120</v>
      </c>
      <c r="AP212" s="31"/>
      <c r="AQ212" s="31"/>
      <c r="AR212" s="31"/>
      <c r="AS212" s="34"/>
    </row>
    <row r="213" spans="1:54" ht="24.95" customHeight="1">
      <c r="A213" s="7">
        <v>208</v>
      </c>
      <c r="B213" s="301"/>
      <c r="C213" s="309"/>
      <c r="D213" s="312"/>
      <c r="E213" s="321"/>
      <c r="F213" s="42">
        <v>3</v>
      </c>
      <c r="G213" s="18" t="s">
        <v>53</v>
      </c>
      <c r="H213" s="305"/>
      <c r="I213" s="318"/>
      <c r="J213" s="318"/>
      <c r="K213" s="325"/>
      <c r="L213" s="315"/>
      <c r="M213" s="315"/>
      <c r="N213" s="315"/>
      <c r="O213" s="318"/>
      <c r="P213" s="318"/>
      <c r="Q213" s="318"/>
      <c r="R213" s="318"/>
      <c r="S213" s="318"/>
      <c r="T213" s="318"/>
      <c r="U213" s="318"/>
      <c r="V213" s="318"/>
      <c r="W213" s="318"/>
      <c r="X213" s="305"/>
      <c r="Y213" s="54"/>
      <c r="Z213" s="18"/>
      <c r="AA213" s="43">
        <v>1</v>
      </c>
      <c r="AB213" s="134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84" t="s">
        <v>113</v>
      </c>
      <c r="AN213" s="150" t="s">
        <v>345</v>
      </c>
      <c r="AO213" s="151" t="s">
        <v>120</v>
      </c>
      <c r="AP213" s="31"/>
      <c r="AQ213" s="31"/>
      <c r="AR213" s="31"/>
      <c r="AS213" s="34"/>
    </row>
    <row r="214" spans="1:54" ht="24.95" customHeight="1">
      <c r="A214" s="7">
        <v>209</v>
      </c>
      <c r="B214" s="302"/>
      <c r="C214" s="310"/>
      <c r="D214" s="313"/>
      <c r="E214" s="322"/>
      <c r="F214" s="42">
        <v>4</v>
      </c>
      <c r="G214" s="18" t="s">
        <v>81</v>
      </c>
      <c r="H214" s="306"/>
      <c r="I214" s="319"/>
      <c r="J214" s="319"/>
      <c r="K214" s="326"/>
      <c r="L214" s="316"/>
      <c r="M214" s="316"/>
      <c r="N214" s="316"/>
      <c r="O214" s="319"/>
      <c r="P214" s="319"/>
      <c r="Q214" s="319"/>
      <c r="R214" s="319"/>
      <c r="S214" s="319"/>
      <c r="T214" s="319"/>
      <c r="U214" s="319"/>
      <c r="V214" s="319"/>
      <c r="W214" s="319"/>
      <c r="X214" s="306"/>
      <c r="Y214" s="54"/>
      <c r="Z214" s="18"/>
      <c r="AA214" s="43">
        <v>1</v>
      </c>
      <c r="AB214" s="134"/>
      <c r="AC214" s="111"/>
      <c r="AD214" s="111"/>
      <c r="AE214" s="111"/>
      <c r="AF214" s="111"/>
      <c r="AG214" s="114" t="s">
        <v>82</v>
      </c>
      <c r="AH214" s="114" t="s">
        <v>82</v>
      </c>
      <c r="AI214" s="114" t="s">
        <v>82</v>
      </c>
      <c r="AJ214" s="114" t="s">
        <v>82</v>
      </c>
      <c r="AK214" s="111"/>
      <c r="AL214" s="111"/>
      <c r="AM214" s="84" t="s">
        <v>113</v>
      </c>
      <c r="AN214" s="150" t="s">
        <v>345</v>
      </c>
      <c r="AO214" s="151" t="s">
        <v>120</v>
      </c>
      <c r="AP214" s="31"/>
      <c r="AQ214" s="31"/>
      <c r="AR214" s="31"/>
      <c r="AS214" s="34"/>
    </row>
    <row r="215" spans="1:54" ht="24.95" customHeight="1">
      <c r="A215" s="7">
        <v>210</v>
      </c>
      <c r="B215" s="300">
        <v>57</v>
      </c>
      <c r="C215" s="308" t="s">
        <v>355</v>
      </c>
      <c r="D215" s="311" t="s">
        <v>356</v>
      </c>
      <c r="E215" s="320" t="s">
        <v>357</v>
      </c>
      <c r="F215" s="42">
        <v>1</v>
      </c>
      <c r="G215" s="18" t="s">
        <v>46</v>
      </c>
      <c r="H215" s="304" t="s">
        <v>424</v>
      </c>
      <c r="I215" s="317"/>
      <c r="J215" s="317"/>
      <c r="K215" s="324">
        <v>1078.18</v>
      </c>
      <c r="L215" s="314">
        <v>41778</v>
      </c>
      <c r="M215" s="314">
        <v>41821</v>
      </c>
      <c r="N215" s="314">
        <v>41832</v>
      </c>
      <c r="O215" s="317"/>
      <c r="P215" s="317"/>
      <c r="Q215" s="317"/>
      <c r="R215" s="317"/>
      <c r="S215" s="317"/>
      <c r="T215" s="317"/>
      <c r="U215" s="317"/>
      <c r="V215" s="317"/>
      <c r="W215" s="317"/>
      <c r="X215" s="304"/>
      <c r="Y215" s="18"/>
      <c r="Z215" s="18"/>
      <c r="AA215" s="43">
        <v>1</v>
      </c>
      <c r="AB215" s="134"/>
      <c r="AC215" s="111"/>
      <c r="AD215" s="111"/>
      <c r="AE215" s="111"/>
      <c r="AF215" s="111"/>
      <c r="AG215" s="111"/>
      <c r="AH215" s="111"/>
      <c r="AI215" s="111"/>
      <c r="AJ215" s="111"/>
      <c r="AK215" s="111"/>
      <c r="AL215" s="111"/>
      <c r="AM215" s="84" t="s">
        <v>113</v>
      </c>
      <c r="AN215" s="150" t="s">
        <v>345</v>
      </c>
      <c r="AO215" s="151" t="s">
        <v>95</v>
      </c>
      <c r="AP215" s="31"/>
      <c r="AQ215" s="31"/>
      <c r="AR215" s="31"/>
      <c r="AS215" s="34"/>
    </row>
    <row r="216" spans="1:54" ht="24.95" customHeight="1">
      <c r="A216" s="7">
        <v>211</v>
      </c>
      <c r="B216" s="301"/>
      <c r="C216" s="309"/>
      <c r="D216" s="312"/>
      <c r="E216" s="321"/>
      <c r="F216" s="42">
        <v>2</v>
      </c>
      <c r="G216" s="18" t="s">
        <v>52</v>
      </c>
      <c r="H216" s="305"/>
      <c r="I216" s="318"/>
      <c r="J216" s="318"/>
      <c r="K216" s="325"/>
      <c r="L216" s="315"/>
      <c r="M216" s="315"/>
      <c r="N216" s="315"/>
      <c r="O216" s="318"/>
      <c r="P216" s="318"/>
      <c r="Q216" s="318"/>
      <c r="R216" s="318"/>
      <c r="S216" s="318"/>
      <c r="T216" s="318"/>
      <c r="U216" s="318"/>
      <c r="V216" s="318"/>
      <c r="W216" s="318"/>
      <c r="X216" s="305"/>
      <c r="Y216" s="18"/>
      <c r="Z216" s="18"/>
      <c r="AA216" s="43"/>
      <c r="AB216" s="123"/>
      <c r="AC216" s="123">
        <v>1</v>
      </c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84"/>
      <c r="AN216" s="150" t="s">
        <v>345</v>
      </c>
      <c r="AO216" s="151" t="s">
        <v>95</v>
      </c>
      <c r="AP216" s="31"/>
      <c r="AQ216" s="31"/>
      <c r="AR216" s="31"/>
      <c r="AS216" s="34"/>
    </row>
    <row r="217" spans="1:54" ht="24.95" customHeight="1">
      <c r="A217" s="7">
        <v>212</v>
      </c>
      <c r="B217" s="301"/>
      <c r="C217" s="309"/>
      <c r="D217" s="312"/>
      <c r="E217" s="321"/>
      <c r="F217" s="42">
        <v>3</v>
      </c>
      <c r="G217" s="18" t="s">
        <v>53</v>
      </c>
      <c r="H217" s="305"/>
      <c r="I217" s="318"/>
      <c r="J217" s="318"/>
      <c r="K217" s="325"/>
      <c r="L217" s="315"/>
      <c r="M217" s="315"/>
      <c r="N217" s="315"/>
      <c r="O217" s="318"/>
      <c r="P217" s="318"/>
      <c r="Q217" s="318"/>
      <c r="R217" s="318"/>
      <c r="S217" s="318"/>
      <c r="T217" s="318"/>
      <c r="U217" s="318"/>
      <c r="V217" s="318"/>
      <c r="W217" s="318"/>
      <c r="X217" s="305"/>
      <c r="Y217" s="18"/>
      <c r="Z217" s="18"/>
      <c r="AA217" s="43"/>
      <c r="AB217" s="123"/>
      <c r="AC217" s="123">
        <v>1</v>
      </c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84"/>
      <c r="AN217" s="150" t="s">
        <v>345</v>
      </c>
      <c r="AO217" s="151" t="s">
        <v>95</v>
      </c>
      <c r="AP217" s="31"/>
      <c r="AQ217" s="31"/>
      <c r="AR217" s="31"/>
      <c r="AS217" s="34"/>
    </row>
    <row r="218" spans="1:54" ht="24.95" customHeight="1">
      <c r="A218" s="7">
        <v>213</v>
      </c>
      <c r="B218" s="302"/>
      <c r="C218" s="310"/>
      <c r="D218" s="313"/>
      <c r="E218" s="322"/>
      <c r="F218" s="42">
        <v>4</v>
      </c>
      <c r="G218" s="18" t="s">
        <v>81</v>
      </c>
      <c r="H218" s="306"/>
      <c r="I218" s="319"/>
      <c r="J218" s="319"/>
      <c r="K218" s="326"/>
      <c r="L218" s="316"/>
      <c r="M218" s="316"/>
      <c r="N218" s="316"/>
      <c r="O218" s="319"/>
      <c r="P218" s="319"/>
      <c r="Q218" s="319"/>
      <c r="R218" s="319"/>
      <c r="S218" s="319"/>
      <c r="T218" s="319"/>
      <c r="U218" s="319"/>
      <c r="V218" s="319"/>
      <c r="W218" s="319"/>
      <c r="X218" s="306"/>
      <c r="Y218" s="18"/>
      <c r="Z218" s="18"/>
      <c r="AA218" s="43">
        <v>1</v>
      </c>
      <c r="AB218" s="134"/>
      <c r="AC218" s="111"/>
      <c r="AD218" s="111"/>
      <c r="AE218" s="111"/>
      <c r="AF218" s="111"/>
      <c r="AG218" s="114" t="s">
        <v>82</v>
      </c>
      <c r="AH218" s="114" t="s">
        <v>82</v>
      </c>
      <c r="AI218" s="114" t="s">
        <v>82</v>
      </c>
      <c r="AJ218" s="114" t="s">
        <v>82</v>
      </c>
      <c r="AK218" s="111"/>
      <c r="AL218" s="111"/>
      <c r="AM218" s="84" t="s">
        <v>113</v>
      </c>
      <c r="AN218" s="150" t="s">
        <v>345</v>
      </c>
      <c r="AO218" s="151" t="s">
        <v>95</v>
      </c>
      <c r="AP218" s="31"/>
      <c r="AQ218" s="31"/>
      <c r="AR218" s="31"/>
      <c r="AS218" s="34"/>
    </row>
    <row r="219" spans="1:54" ht="24.95" customHeight="1">
      <c r="A219" s="7">
        <v>214</v>
      </c>
      <c r="B219" s="300">
        <v>58</v>
      </c>
      <c r="C219" s="308" t="s">
        <v>359</v>
      </c>
      <c r="D219" s="311" t="s">
        <v>300</v>
      </c>
      <c r="E219" s="320" t="s">
        <v>360</v>
      </c>
      <c r="F219" s="42">
        <v>1</v>
      </c>
      <c r="G219" s="18" t="s">
        <v>46</v>
      </c>
      <c r="H219" s="323" t="s">
        <v>361</v>
      </c>
      <c r="I219" s="35"/>
      <c r="J219" s="317"/>
      <c r="K219" s="324">
        <v>1041.5</v>
      </c>
      <c r="L219" s="314">
        <v>41778</v>
      </c>
      <c r="M219" s="314">
        <v>41821</v>
      </c>
      <c r="N219" s="314">
        <v>41832</v>
      </c>
      <c r="O219" s="317"/>
      <c r="P219" s="317"/>
      <c r="Q219" s="317" t="s">
        <v>272</v>
      </c>
      <c r="R219" s="317"/>
      <c r="S219" s="317"/>
      <c r="T219" s="317"/>
      <c r="U219" s="317"/>
      <c r="V219" s="317"/>
      <c r="W219" s="317"/>
      <c r="X219" s="304" t="s">
        <v>362</v>
      </c>
      <c r="Y219" s="18"/>
      <c r="Z219" s="18"/>
      <c r="AA219" s="43">
        <v>1</v>
      </c>
      <c r="AB219" s="134"/>
      <c r="AC219" s="134"/>
      <c r="AD219" s="111"/>
      <c r="AE219" s="111"/>
      <c r="AF219" s="111"/>
      <c r="AG219" s="111"/>
      <c r="AH219" s="111"/>
      <c r="AI219" s="111"/>
      <c r="AJ219" s="111"/>
      <c r="AK219" s="111"/>
      <c r="AL219" s="135"/>
      <c r="AM219" s="84" t="s">
        <v>363</v>
      </c>
      <c r="AN219" s="150" t="s">
        <v>345</v>
      </c>
      <c r="AO219" s="151" t="s">
        <v>133</v>
      </c>
      <c r="AP219" s="31"/>
      <c r="AQ219" s="31"/>
      <c r="AR219" s="31"/>
      <c r="AS219" s="34"/>
    </row>
    <row r="220" spans="1:54" ht="24.95" customHeight="1">
      <c r="A220" s="7">
        <v>215</v>
      </c>
      <c r="B220" s="301"/>
      <c r="C220" s="309"/>
      <c r="D220" s="312"/>
      <c r="E220" s="321"/>
      <c r="F220" s="42">
        <v>2</v>
      </c>
      <c r="G220" s="18" t="s">
        <v>52</v>
      </c>
      <c r="H220" s="323"/>
      <c r="I220" s="35"/>
      <c r="J220" s="318"/>
      <c r="K220" s="325"/>
      <c r="L220" s="315"/>
      <c r="M220" s="315"/>
      <c r="N220" s="315"/>
      <c r="O220" s="318"/>
      <c r="P220" s="318"/>
      <c r="Q220" s="318"/>
      <c r="R220" s="318"/>
      <c r="S220" s="318"/>
      <c r="T220" s="318"/>
      <c r="U220" s="318"/>
      <c r="V220" s="318"/>
      <c r="W220" s="318"/>
      <c r="X220" s="305"/>
      <c r="Y220" s="18"/>
      <c r="Z220" s="18"/>
      <c r="AA220" s="43"/>
      <c r="AB220" s="109"/>
      <c r="AC220" s="109"/>
      <c r="AD220" s="109"/>
      <c r="AE220" s="109"/>
      <c r="AF220" s="109">
        <v>1</v>
      </c>
      <c r="AG220" s="111"/>
      <c r="AH220" s="111"/>
      <c r="AI220" s="111"/>
      <c r="AJ220" s="111"/>
      <c r="AK220" s="111"/>
      <c r="AL220" s="135"/>
      <c r="AM220" s="84"/>
      <c r="AN220" s="150" t="s">
        <v>345</v>
      </c>
      <c r="AO220" s="151" t="s">
        <v>133</v>
      </c>
      <c r="AP220" s="31"/>
      <c r="AQ220" s="31"/>
      <c r="AR220" s="31"/>
      <c r="AS220" s="34"/>
    </row>
    <row r="221" spans="1:54" ht="24.95" customHeight="1">
      <c r="A221" s="7">
        <v>216</v>
      </c>
      <c r="B221" s="301"/>
      <c r="C221" s="309"/>
      <c r="D221" s="312"/>
      <c r="E221" s="321"/>
      <c r="F221" s="42">
        <v>3</v>
      </c>
      <c r="G221" s="18" t="s">
        <v>53</v>
      </c>
      <c r="H221" s="323"/>
      <c r="I221" s="35"/>
      <c r="J221" s="318"/>
      <c r="K221" s="325"/>
      <c r="L221" s="315"/>
      <c r="M221" s="315"/>
      <c r="N221" s="315"/>
      <c r="O221" s="318"/>
      <c r="P221" s="318"/>
      <c r="Q221" s="318"/>
      <c r="R221" s="318"/>
      <c r="S221" s="318"/>
      <c r="T221" s="318"/>
      <c r="U221" s="318"/>
      <c r="V221" s="318"/>
      <c r="W221" s="318"/>
      <c r="X221" s="305"/>
      <c r="Y221" s="18"/>
      <c r="Z221" s="18"/>
      <c r="AA221" s="44"/>
      <c r="AB221" s="133"/>
      <c r="AC221" s="133"/>
      <c r="AD221" s="133"/>
      <c r="AE221" s="133"/>
      <c r="AF221" s="133"/>
      <c r="AG221" s="133"/>
      <c r="AH221" s="133"/>
      <c r="AI221" s="133"/>
      <c r="AJ221" s="133">
        <v>1</v>
      </c>
      <c r="AK221" s="111"/>
      <c r="AL221" s="135"/>
      <c r="AM221" s="84"/>
      <c r="AN221" s="150" t="s">
        <v>345</v>
      </c>
      <c r="AO221" s="151" t="s">
        <v>133</v>
      </c>
      <c r="AP221" s="31"/>
      <c r="AQ221" s="31"/>
      <c r="AR221" s="31"/>
      <c r="AS221" s="34"/>
    </row>
    <row r="222" spans="1:54" ht="24.95" customHeight="1">
      <c r="A222" s="7">
        <v>217</v>
      </c>
      <c r="B222" s="302"/>
      <c r="C222" s="310"/>
      <c r="D222" s="313"/>
      <c r="E222" s="322"/>
      <c r="F222" s="42">
        <v>4</v>
      </c>
      <c r="G222" s="18" t="s">
        <v>81</v>
      </c>
      <c r="H222" s="323"/>
      <c r="I222" s="45"/>
      <c r="J222" s="319"/>
      <c r="K222" s="326"/>
      <c r="L222" s="316"/>
      <c r="M222" s="316"/>
      <c r="N222" s="316"/>
      <c r="O222" s="319"/>
      <c r="P222" s="319"/>
      <c r="Q222" s="319"/>
      <c r="R222" s="319"/>
      <c r="S222" s="319"/>
      <c r="T222" s="319"/>
      <c r="U222" s="319"/>
      <c r="V222" s="319"/>
      <c r="W222" s="319"/>
      <c r="X222" s="306"/>
      <c r="Y222" s="18"/>
      <c r="Z222" s="18"/>
      <c r="AA222" s="43"/>
      <c r="AB222" s="109"/>
      <c r="AC222" s="109"/>
      <c r="AD222" s="109"/>
      <c r="AE222" s="109"/>
      <c r="AF222" s="109"/>
      <c r="AG222" s="114" t="s">
        <v>82</v>
      </c>
      <c r="AH222" s="114" t="s">
        <v>82</v>
      </c>
      <c r="AI222" s="114" t="s">
        <v>82</v>
      </c>
      <c r="AJ222" s="114" t="s">
        <v>82</v>
      </c>
      <c r="AK222" s="109">
        <v>1</v>
      </c>
      <c r="AL222" s="135"/>
      <c r="AM222" s="84"/>
      <c r="AN222" s="150" t="s">
        <v>345</v>
      </c>
      <c r="AO222" s="151" t="s">
        <v>133</v>
      </c>
      <c r="AP222" s="31"/>
      <c r="AQ222" s="31"/>
      <c r="AR222" s="31"/>
      <c r="AS222" s="34"/>
    </row>
    <row r="223" spans="1:54" s="34" customFormat="1" ht="27.75" customHeight="1">
      <c r="A223" s="307" t="s">
        <v>369</v>
      </c>
      <c r="B223" s="307"/>
      <c r="C223" s="307"/>
      <c r="D223" s="307"/>
      <c r="E223" s="307"/>
      <c r="F223" s="53">
        <v>58</v>
      </c>
      <c r="G223" s="56"/>
      <c r="H223" s="47"/>
      <c r="I223" s="47"/>
      <c r="J223" s="48"/>
      <c r="K223" s="48"/>
      <c r="L223" s="47"/>
      <c r="M223" s="47"/>
      <c r="N223" s="47"/>
      <c r="O223" s="47"/>
      <c r="P223" s="47"/>
      <c r="Q223" s="47"/>
      <c r="R223" s="48"/>
      <c r="S223" s="48"/>
      <c r="T223" s="47"/>
      <c r="U223" s="47"/>
      <c r="V223" s="47"/>
      <c r="W223" s="47"/>
      <c r="X223" s="47"/>
      <c r="Y223" s="49">
        <f>SUM(Y6:Y222)</f>
        <v>0</v>
      </c>
      <c r="Z223" s="49">
        <f t="shared" ref="Z223:AL223" si="2">SUM(Z6:Z222)</f>
        <v>0</v>
      </c>
      <c r="AA223" s="49">
        <f t="shared" si="2"/>
        <v>22</v>
      </c>
      <c r="AB223" s="49">
        <f t="shared" si="2"/>
        <v>3</v>
      </c>
      <c r="AC223" s="49">
        <f t="shared" si="2"/>
        <v>11</v>
      </c>
      <c r="AD223" s="49">
        <f t="shared" si="2"/>
        <v>8</v>
      </c>
      <c r="AE223" s="49">
        <f t="shared" si="2"/>
        <v>1</v>
      </c>
      <c r="AF223" s="49">
        <f t="shared" si="2"/>
        <v>15</v>
      </c>
      <c r="AG223" s="49">
        <f t="shared" si="2"/>
        <v>1</v>
      </c>
      <c r="AH223" s="49">
        <f t="shared" si="2"/>
        <v>18</v>
      </c>
      <c r="AI223" s="49">
        <f t="shared" si="2"/>
        <v>1</v>
      </c>
      <c r="AJ223" s="49">
        <f t="shared" si="2"/>
        <v>8</v>
      </c>
      <c r="AK223" s="49">
        <f>SUM(AK6:AK222)</f>
        <v>70</v>
      </c>
      <c r="AL223" s="49">
        <f t="shared" si="2"/>
        <v>59</v>
      </c>
      <c r="AM223" s="46"/>
      <c r="AN223" s="47"/>
      <c r="AO223" s="47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s="34" customFormat="1" ht="27.75" customHeight="1">
      <c r="A224" s="247"/>
      <c r="B224" s="247"/>
      <c r="C224" s="247"/>
      <c r="D224" s="247"/>
      <c r="E224" s="247"/>
      <c r="F224" s="248"/>
      <c r="G224" s="249"/>
      <c r="H224" s="250"/>
      <c r="I224" s="250"/>
      <c r="J224" s="251"/>
      <c r="K224" s="251"/>
      <c r="L224" s="250"/>
      <c r="M224" s="250"/>
      <c r="N224" s="250"/>
      <c r="O224" s="250"/>
      <c r="P224" s="250"/>
      <c r="Q224" s="250"/>
      <c r="R224" s="251"/>
      <c r="S224" s="251"/>
      <c r="T224" s="250"/>
      <c r="U224" s="250"/>
      <c r="V224" s="250"/>
      <c r="W224" s="250"/>
      <c r="X224" s="250"/>
      <c r="Y224" s="252"/>
      <c r="Z224" s="252"/>
      <c r="AA224" s="252"/>
      <c r="AB224" s="252"/>
      <c r="AC224" s="252"/>
      <c r="AD224" s="252"/>
      <c r="AE224" s="252"/>
      <c r="AF224" s="252"/>
      <c r="AG224" s="252"/>
      <c r="AH224" s="252"/>
      <c r="AI224" s="252"/>
      <c r="AJ224" s="252"/>
      <c r="AK224" s="252"/>
      <c r="AL224" s="252"/>
      <c r="AM224" s="253"/>
      <c r="AN224" s="250"/>
      <c r="AO224" s="250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s="34" customFormat="1" ht="27.75" customHeight="1">
      <c r="A225" s="247"/>
      <c r="B225" s="247"/>
      <c r="C225" s="247"/>
      <c r="D225" s="247"/>
      <c r="E225" s="247"/>
      <c r="F225" s="248"/>
      <c r="G225" s="249"/>
      <c r="H225" s="250"/>
      <c r="I225" s="250"/>
      <c r="J225" s="251"/>
      <c r="K225" s="251"/>
      <c r="L225" s="250"/>
      <c r="M225" s="250"/>
      <c r="N225" s="250"/>
      <c r="O225" s="250"/>
      <c r="P225" s="250"/>
      <c r="Q225" s="250"/>
      <c r="R225" s="251"/>
      <c r="S225" s="251"/>
      <c r="T225" s="250"/>
      <c r="U225" s="250"/>
      <c r="V225" s="250"/>
      <c r="W225" s="250"/>
      <c r="X225" s="250"/>
      <c r="Y225" s="252"/>
      <c r="Z225" s="252"/>
      <c r="AA225" s="252"/>
      <c r="AB225" s="252"/>
      <c r="AC225" s="252"/>
      <c r="AD225" s="252"/>
      <c r="AE225" s="252"/>
      <c r="AF225" s="252"/>
      <c r="AG225" s="252"/>
      <c r="AH225" s="252"/>
      <c r="AI225" s="252"/>
      <c r="AJ225" s="252"/>
      <c r="AK225" s="252"/>
      <c r="AL225" s="252"/>
      <c r="AM225" s="253"/>
      <c r="AN225" s="250"/>
      <c r="AO225" s="250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s="79" customFormat="1" ht="27.75" customHeight="1">
      <c r="A226" s="247"/>
      <c r="B226" s="247"/>
      <c r="C226" s="247"/>
      <c r="D226" s="285" t="s">
        <v>399</v>
      </c>
      <c r="E226" s="285"/>
      <c r="F226" s="285"/>
      <c r="G226" s="285"/>
      <c r="H226" s="285"/>
      <c r="I226" s="285"/>
      <c r="J226" s="285"/>
      <c r="K226" s="285"/>
      <c r="L226" s="285"/>
      <c r="M226" s="285"/>
      <c r="N226" s="285"/>
      <c r="O226" s="285"/>
      <c r="P226" s="285"/>
      <c r="Q226" s="285"/>
      <c r="R226" s="285"/>
      <c r="S226" s="285"/>
      <c r="T226" s="285"/>
      <c r="U226" s="285"/>
      <c r="V226" s="285"/>
      <c r="W226" s="285"/>
      <c r="X226" s="285"/>
      <c r="Y226" s="285"/>
      <c r="Z226" s="285"/>
      <c r="AA226" s="285"/>
      <c r="AB226" s="285"/>
      <c r="AC226" s="285"/>
      <c r="AD226" s="285"/>
      <c r="AE226" s="285"/>
      <c r="AF226" s="285"/>
      <c r="AG226" s="285"/>
      <c r="AH226" s="285"/>
      <c r="AI226" s="285"/>
      <c r="AJ226" s="285"/>
      <c r="AK226" s="285"/>
      <c r="AL226" s="285"/>
      <c r="AM226" s="253"/>
      <c r="AN226" s="250"/>
      <c r="AO226" s="250"/>
      <c r="AS226" s="254"/>
      <c r="AT226" s="254"/>
      <c r="AU226" s="254"/>
      <c r="AV226" s="254"/>
      <c r="AW226" s="254"/>
      <c r="AX226" s="254"/>
      <c r="AY226" s="254"/>
      <c r="AZ226" s="254"/>
      <c r="BA226" s="254"/>
      <c r="BB226" s="254"/>
    </row>
    <row r="227" spans="1:54" s="79" customFormat="1" ht="27.75" customHeight="1">
      <c r="A227" s="247"/>
      <c r="B227" s="247"/>
      <c r="C227" s="247"/>
      <c r="D227" s="289" t="s">
        <v>398</v>
      </c>
      <c r="E227" s="288" t="s">
        <v>394</v>
      </c>
      <c r="F227" s="288" t="s">
        <v>397</v>
      </c>
      <c r="G227" s="288"/>
      <c r="H227" s="288" t="s">
        <v>396</v>
      </c>
      <c r="I227" s="250"/>
      <c r="J227" s="251"/>
      <c r="K227" s="251"/>
      <c r="L227" s="250"/>
      <c r="M227" s="250"/>
      <c r="N227" s="250"/>
      <c r="O227" s="250"/>
      <c r="P227" s="250"/>
      <c r="Q227" s="250"/>
      <c r="R227" s="251"/>
      <c r="S227" s="251"/>
      <c r="T227" s="250"/>
      <c r="U227" s="250"/>
      <c r="V227" s="250"/>
      <c r="W227" s="250"/>
      <c r="X227" s="250"/>
      <c r="Y227" s="286" t="s">
        <v>10</v>
      </c>
      <c r="Z227" s="286" t="s">
        <v>11</v>
      </c>
      <c r="AA227" s="286" t="s">
        <v>12</v>
      </c>
      <c r="AB227" s="286"/>
      <c r="AC227" s="286"/>
      <c r="AD227" s="286"/>
      <c r="AE227" s="286"/>
      <c r="AF227" s="286"/>
      <c r="AG227" s="286"/>
      <c r="AH227" s="286"/>
      <c r="AI227" s="286"/>
      <c r="AJ227" s="286"/>
      <c r="AK227" s="286"/>
      <c r="AL227" s="286"/>
      <c r="AM227" s="253"/>
      <c r="AN227" s="250"/>
      <c r="AO227" s="250"/>
      <c r="AS227" s="254"/>
      <c r="AT227" s="254"/>
      <c r="AU227" s="254"/>
      <c r="AV227" s="254"/>
      <c r="AW227" s="254"/>
      <c r="AX227" s="254"/>
      <c r="AY227" s="254"/>
      <c r="AZ227" s="254"/>
      <c r="BA227" s="254"/>
      <c r="BB227" s="254"/>
    </row>
    <row r="228" spans="1:54" s="79" customFormat="1" ht="27.75" customHeight="1">
      <c r="A228" s="247"/>
      <c r="B228" s="247"/>
      <c r="C228" s="247"/>
      <c r="D228" s="289"/>
      <c r="E228" s="288"/>
      <c r="F228" s="288"/>
      <c r="G228" s="288"/>
      <c r="H228" s="288"/>
      <c r="I228" s="250"/>
      <c r="J228" s="251"/>
      <c r="K228" s="251"/>
      <c r="L228" s="250"/>
      <c r="M228" s="250"/>
      <c r="N228" s="250"/>
      <c r="O228" s="250"/>
      <c r="P228" s="250"/>
      <c r="Q228" s="250"/>
      <c r="R228" s="251"/>
      <c r="S228" s="251"/>
      <c r="T228" s="250"/>
      <c r="U228" s="250"/>
      <c r="V228" s="250"/>
      <c r="W228" s="250"/>
      <c r="X228" s="250"/>
      <c r="Y228" s="286"/>
      <c r="Z228" s="286"/>
      <c r="AA228" s="286" t="s">
        <v>27</v>
      </c>
      <c r="AB228" s="286" t="s">
        <v>28</v>
      </c>
      <c r="AC228" s="286" t="s">
        <v>29</v>
      </c>
      <c r="AD228" s="286" t="s">
        <v>30</v>
      </c>
      <c r="AE228" s="287" t="s">
        <v>31</v>
      </c>
      <c r="AF228" s="287"/>
      <c r="AG228" s="287" t="s">
        <v>32</v>
      </c>
      <c r="AH228" s="287"/>
      <c r="AI228" s="287" t="s">
        <v>33</v>
      </c>
      <c r="AJ228" s="287"/>
      <c r="AK228" s="287" t="s">
        <v>34</v>
      </c>
      <c r="AL228" s="287" t="s">
        <v>35</v>
      </c>
      <c r="AM228" s="255"/>
      <c r="AN228" s="250"/>
      <c r="AO228" s="250"/>
      <c r="AS228" s="254"/>
      <c r="AT228" s="254"/>
      <c r="AU228" s="254"/>
      <c r="AV228" s="254"/>
      <c r="AW228" s="254"/>
      <c r="AX228" s="254"/>
      <c r="AY228" s="254"/>
      <c r="AZ228" s="254"/>
      <c r="BA228" s="254"/>
      <c r="BB228" s="254"/>
    </row>
    <row r="229" spans="1:54" ht="30" customHeight="1">
      <c r="D229" s="289"/>
      <c r="E229" s="288"/>
      <c r="F229" s="288"/>
      <c r="G229" s="288"/>
      <c r="H229" s="288"/>
      <c r="Y229" s="286"/>
      <c r="Z229" s="286"/>
      <c r="AA229" s="286"/>
      <c r="AB229" s="286"/>
      <c r="AC229" s="286"/>
      <c r="AD229" s="286"/>
      <c r="AE229" s="246" t="s">
        <v>41</v>
      </c>
      <c r="AF229" s="246" t="s">
        <v>42</v>
      </c>
      <c r="AG229" s="246" t="s">
        <v>41</v>
      </c>
      <c r="AH229" s="246" t="s">
        <v>42</v>
      </c>
      <c r="AI229" s="246" t="s">
        <v>41</v>
      </c>
      <c r="AJ229" s="246" t="s">
        <v>42</v>
      </c>
      <c r="AK229" s="287"/>
      <c r="AL229" s="287"/>
      <c r="AM229" s="255"/>
    </row>
    <row r="230" spans="1:54" ht="30" customHeight="1">
      <c r="B230" s="181"/>
      <c r="C230" s="181"/>
      <c r="D230" s="293" t="s">
        <v>373</v>
      </c>
      <c r="E230" s="404" t="s">
        <v>381</v>
      </c>
      <c r="F230" s="407">
        <v>26</v>
      </c>
      <c r="G230" s="73" t="s">
        <v>46</v>
      </c>
      <c r="H230" s="245">
        <v>26</v>
      </c>
      <c r="I230" s="80"/>
      <c r="J230" s="182"/>
      <c r="K230" s="182"/>
      <c r="L230" s="80"/>
      <c r="M230" s="80"/>
      <c r="N230" s="80"/>
      <c r="O230" s="80"/>
      <c r="P230" s="80"/>
      <c r="Q230" s="80"/>
      <c r="R230" s="182"/>
      <c r="S230" s="182"/>
      <c r="T230" s="80"/>
      <c r="U230" s="80"/>
      <c r="V230" s="80"/>
      <c r="W230" s="80"/>
      <c r="X230" s="80"/>
      <c r="Y230" s="185">
        <f>Y6+Y9+Y12+Y15+Y18+Y22+Y25+Y28+Y31+Y34+Y37+Y40+Y43+Y47+Y50+Y53+Y56+Y60+Y64+Y67+Y71+Y75+Y79+Y83+Y87+Y91</f>
        <v>0</v>
      </c>
      <c r="Z230" s="185">
        <f>Z6+Z9+Z12+Z15+Z18+Z22+Z25+Z28+Z31+Z34+Z37+Z40+Z43+Z47+Z50+Z53+Z56+Z60+Z64+Z67+Z71+Z75+Z79+Z83+Z87+Z91</f>
        <v>0</v>
      </c>
      <c r="AA230" s="185">
        <f t="shared" ref="AA230:AL230" si="3">AA6+AA9+AA12+AA15+AA18+AA22+AA25+AA28+AA31+AA34+AA37+AA40+AA43+AA47+AA50+AA53+AA56+AA60+AA64+AA67+AA71+AA75+AA79+AA83+AA87+AA91</f>
        <v>2</v>
      </c>
      <c r="AB230" s="185">
        <f t="shared" si="3"/>
        <v>1</v>
      </c>
      <c r="AC230" s="185">
        <f t="shared" si="3"/>
        <v>1</v>
      </c>
      <c r="AD230" s="185">
        <f t="shared" si="3"/>
        <v>2</v>
      </c>
      <c r="AE230" s="185">
        <f t="shared" si="3"/>
        <v>0</v>
      </c>
      <c r="AF230" s="185">
        <f t="shared" si="3"/>
        <v>1</v>
      </c>
      <c r="AG230" s="185">
        <f t="shared" si="3"/>
        <v>0</v>
      </c>
      <c r="AH230" s="188">
        <f t="shared" si="3"/>
        <v>2</v>
      </c>
      <c r="AI230" s="188">
        <f>SUM(AI6,AI9,AI12,AI15,AI18,AI22,AI25,AI28,AI31,AI34,AI37,AI40,AI43,AI47,AI50,AI53,AI56,AI60,AI64,AI67,AI71,AI75,AI79,AI83,AI87,AI91)</f>
        <v>1</v>
      </c>
      <c r="AJ230" s="188">
        <f>SUM(AJ6,AJ9,AJ12,AJ15,AJ18,AJ22,AJ25,AJ28,AJ31,AJ34,AJ37,AJ40,AJ43,AJ47,AK50,AJ53,AJ56,AJ60,AJ64,AJ67,AJ71,AJ75,AJ79,AJ83,AJ87,AJ91)</f>
        <v>1</v>
      </c>
      <c r="AK230" s="188">
        <f>SUM(AK6,AK9,AK12,AK15,AK18,AK22,AK25,AK28,AK31,AK34,AK37,AK40,AK43,AK47,AL50,AK53,AK56,AK60,AK64,AK67,AK71,AK75,AK79,AK83,AK87,AK91)</f>
        <v>5</v>
      </c>
      <c r="AL230" s="185">
        <f t="shared" si="3"/>
        <v>10</v>
      </c>
      <c r="AT230" s="273">
        <f>H230-(AA230+AB230+AC230+AD230+AE230+AF230+AG230+AH230+AI230+AJ230+AK230+AL230)</f>
        <v>0</v>
      </c>
    </row>
    <row r="231" spans="1:54" ht="30" customHeight="1">
      <c r="B231" s="181"/>
      <c r="C231" s="181"/>
      <c r="D231" s="293"/>
      <c r="E231" s="405"/>
      <c r="F231" s="407"/>
      <c r="G231" s="73" t="s">
        <v>52</v>
      </c>
      <c r="H231" s="245">
        <v>26</v>
      </c>
      <c r="I231" s="79"/>
      <c r="J231" s="183"/>
      <c r="K231" s="183"/>
      <c r="L231" s="79"/>
      <c r="M231" s="79"/>
      <c r="N231" s="79"/>
      <c r="O231" s="79"/>
      <c r="P231" s="79"/>
      <c r="Q231" s="79"/>
      <c r="R231" s="183"/>
      <c r="S231" s="183"/>
      <c r="T231" s="79"/>
      <c r="U231" s="79"/>
      <c r="V231" s="79"/>
      <c r="W231" s="79"/>
      <c r="X231" s="79"/>
      <c r="Y231" s="185">
        <f t="shared" ref="Y231:AL231" si="4">Y7+Y10+Y13+Y16+Y19+Y23+Y26+Y29+Y32+Y35+Y38+Y41+Y44+Y48+Y51+Y54+Y57+Y61+Y65+Y68+Y72+Y76+Y80+Y84+Y88+Y92</f>
        <v>0</v>
      </c>
      <c r="Z231" s="185">
        <f t="shared" si="4"/>
        <v>0</v>
      </c>
      <c r="AA231" s="185">
        <f t="shared" si="4"/>
        <v>3</v>
      </c>
      <c r="AB231" s="185">
        <f t="shared" si="4"/>
        <v>0</v>
      </c>
      <c r="AC231" s="185">
        <f t="shared" si="4"/>
        <v>0</v>
      </c>
      <c r="AD231" s="185">
        <f t="shared" si="4"/>
        <v>2</v>
      </c>
      <c r="AE231" s="185">
        <f t="shared" si="4"/>
        <v>0</v>
      </c>
      <c r="AF231" s="185">
        <f t="shared" si="4"/>
        <v>3</v>
      </c>
      <c r="AG231" s="185">
        <f t="shared" si="4"/>
        <v>0</v>
      </c>
      <c r="AH231" s="185">
        <f t="shared" si="4"/>
        <v>2</v>
      </c>
      <c r="AI231" s="185">
        <f t="shared" si="4"/>
        <v>0</v>
      </c>
      <c r="AJ231" s="185">
        <f t="shared" si="4"/>
        <v>1</v>
      </c>
      <c r="AK231" s="185">
        <f t="shared" si="4"/>
        <v>6</v>
      </c>
      <c r="AL231" s="185">
        <f t="shared" si="4"/>
        <v>9</v>
      </c>
      <c r="AT231" s="273">
        <f t="shared" ref="AT231:AT248" si="5">H231-(AA231+AB231+AC231+AD231+AE231+AF231+AG231+AH231+AI231+AJ231+AK231+AL231)</f>
        <v>0</v>
      </c>
    </row>
    <row r="232" spans="1:54" ht="30" customHeight="1">
      <c r="B232" s="181"/>
      <c r="C232" s="181"/>
      <c r="D232" s="293"/>
      <c r="E232" s="405"/>
      <c r="F232" s="407"/>
      <c r="G232" s="73" t="s">
        <v>53</v>
      </c>
      <c r="H232" s="245">
        <v>26</v>
      </c>
      <c r="I232" s="79"/>
      <c r="J232" s="183"/>
      <c r="K232" s="183"/>
      <c r="L232" s="79"/>
      <c r="M232" s="79"/>
      <c r="N232" s="79"/>
      <c r="O232" s="79"/>
      <c r="P232" s="79"/>
      <c r="Q232" s="79"/>
      <c r="R232" s="183"/>
      <c r="S232" s="183"/>
      <c r="T232" s="79"/>
      <c r="U232" s="79"/>
      <c r="V232" s="79"/>
      <c r="W232" s="79"/>
      <c r="X232" s="79"/>
      <c r="Y232" s="185">
        <f t="shared" ref="Y232:AL232" si="6">Y8+Y11+Y14+Y17+Y20+Y24+Y27+Y30+Y33+Y36+Y39+Y42+Y45+Y49+Y52+Y55+Y58+Y62+Y66+Y69+Y73+Y77+Y81+Y85+Y89+Y93</f>
        <v>0</v>
      </c>
      <c r="Z232" s="185">
        <f t="shared" si="6"/>
        <v>0</v>
      </c>
      <c r="AA232" s="185">
        <f t="shared" si="6"/>
        <v>1</v>
      </c>
      <c r="AB232" s="185">
        <f t="shared" si="6"/>
        <v>1</v>
      </c>
      <c r="AC232" s="185">
        <f t="shared" si="6"/>
        <v>1</v>
      </c>
      <c r="AD232" s="185">
        <f t="shared" si="6"/>
        <v>1</v>
      </c>
      <c r="AE232" s="185">
        <f t="shared" si="6"/>
        <v>0</v>
      </c>
      <c r="AF232" s="185">
        <f t="shared" si="6"/>
        <v>3</v>
      </c>
      <c r="AG232" s="185">
        <f t="shared" si="6"/>
        <v>0</v>
      </c>
      <c r="AH232" s="185">
        <f t="shared" si="6"/>
        <v>2</v>
      </c>
      <c r="AI232" s="185">
        <f t="shared" si="6"/>
        <v>0</v>
      </c>
      <c r="AJ232" s="185">
        <f t="shared" si="6"/>
        <v>2</v>
      </c>
      <c r="AK232" s="185">
        <f t="shared" si="6"/>
        <v>5</v>
      </c>
      <c r="AL232" s="185">
        <f t="shared" si="6"/>
        <v>10</v>
      </c>
      <c r="AT232" s="273">
        <f t="shared" si="5"/>
        <v>0</v>
      </c>
    </row>
    <row r="233" spans="1:54" ht="30" customHeight="1">
      <c r="B233" s="181"/>
      <c r="C233" s="181"/>
      <c r="D233" s="293"/>
      <c r="E233" s="406"/>
      <c r="F233" s="407"/>
      <c r="G233" s="73" t="s">
        <v>81</v>
      </c>
      <c r="H233" s="245">
        <f>COUNT(F21,F46,F59,F63,F70,F74,F78,F82,F86,F90,F94)</f>
        <v>11</v>
      </c>
      <c r="I233" s="81"/>
      <c r="J233" s="184"/>
      <c r="K233" s="184"/>
      <c r="L233" s="81"/>
      <c r="M233" s="81"/>
      <c r="N233" s="81"/>
      <c r="O233" s="81"/>
      <c r="P233" s="81"/>
      <c r="Q233" s="81"/>
      <c r="R233" s="184"/>
      <c r="S233" s="184"/>
      <c r="T233" s="81"/>
      <c r="U233" s="81"/>
      <c r="V233" s="81"/>
      <c r="W233" s="81"/>
      <c r="X233" s="81"/>
      <c r="Y233" s="185">
        <f>Y21+Y46+Y59+Y63+Y70+Y74+Y78+Y82+Y86+Y94</f>
        <v>0</v>
      </c>
      <c r="Z233" s="185">
        <f t="shared" ref="Z233" si="7">Z9+Z12+Z15+Z18+Z21+Z25+Z28+Z31+Z34+Z37+Z40+Z43+Z46+Z50+Z53+Z56+Z59+Z63+Z67+Z70+Z74+Z78+Z82+Z86+Z90+Z94</f>
        <v>0</v>
      </c>
      <c r="AA233" s="185">
        <f>SUM(AA46,AA59,AA63,AA70,AA74,AA78,AA82,AA86,AA90,AA94)</f>
        <v>1</v>
      </c>
      <c r="AB233" s="185">
        <f t="shared" ref="AB233:AL233" si="8">SUM(AB46,AB59,AB63,AB70,AB74,AB78,AB82,AB86,AB90,AB94)</f>
        <v>0</v>
      </c>
      <c r="AC233" s="185">
        <f t="shared" si="8"/>
        <v>1</v>
      </c>
      <c r="AD233" s="185">
        <f t="shared" si="8"/>
        <v>0</v>
      </c>
      <c r="AE233" s="185">
        <f t="shared" si="8"/>
        <v>1</v>
      </c>
      <c r="AF233" s="185">
        <f t="shared" si="8"/>
        <v>0</v>
      </c>
      <c r="AG233" s="185">
        <f t="shared" si="8"/>
        <v>0</v>
      </c>
      <c r="AH233" s="185">
        <f t="shared" si="8"/>
        <v>0</v>
      </c>
      <c r="AI233" s="185">
        <f t="shared" si="8"/>
        <v>0</v>
      </c>
      <c r="AJ233" s="185">
        <f t="shared" si="8"/>
        <v>0</v>
      </c>
      <c r="AK233" s="185">
        <f>SUM(AK21,AK46,AK59,AK63,AK70,AK74,AK78,AK82,AK86,AK90,AK94)</f>
        <v>4</v>
      </c>
      <c r="AL233" s="185">
        <f t="shared" si="8"/>
        <v>4</v>
      </c>
      <c r="AT233" s="273">
        <f t="shared" si="5"/>
        <v>0</v>
      </c>
    </row>
    <row r="234" spans="1:54" ht="9.9499999999999993" customHeight="1">
      <c r="D234" s="294"/>
      <c r="E234" s="295"/>
      <c r="F234" s="296"/>
      <c r="G234" s="296"/>
      <c r="H234" s="296"/>
      <c r="I234" s="296"/>
      <c r="J234" s="296"/>
      <c r="K234" s="296"/>
      <c r="L234" s="296"/>
      <c r="M234" s="296"/>
      <c r="N234" s="296"/>
      <c r="O234" s="296"/>
      <c r="P234" s="296"/>
      <c r="Q234" s="296"/>
      <c r="R234" s="296"/>
      <c r="S234" s="296"/>
      <c r="T234" s="296"/>
      <c r="U234" s="296"/>
      <c r="V234" s="296"/>
      <c r="W234" s="296"/>
      <c r="X234" s="296"/>
      <c r="Y234" s="296"/>
      <c r="Z234" s="296"/>
      <c r="AA234" s="296"/>
      <c r="AB234" s="296"/>
      <c r="AC234" s="296"/>
      <c r="AD234" s="296"/>
      <c r="AE234" s="296"/>
      <c r="AF234" s="296"/>
      <c r="AG234" s="296"/>
      <c r="AH234" s="296"/>
      <c r="AI234" s="296"/>
      <c r="AJ234" s="296"/>
      <c r="AK234" s="296"/>
      <c r="AL234" s="297"/>
      <c r="AT234" s="273">
        <f t="shared" si="5"/>
        <v>0</v>
      </c>
    </row>
    <row r="235" spans="1:54" ht="30" customHeight="1">
      <c r="D235" s="290" t="s">
        <v>375</v>
      </c>
      <c r="E235" s="404" t="s">
        <v>380</v>
      </c>
      <c r="F235" s="407">
        <v>22</v>
      </c>
      <c r="G235" s="70" t="s">
        <v>46</v>
      </c>
      <c r="H235" s="245">
        <v>22</v>
      </c>
      <c r="Y235" s="187">
        <f>SUM(Y95,Y99,Y103,Y107,Y111,Y115,Y119,Y123,Y127,Y131,Y135,Y139,Y143,Y147,Y151,Y155,Y159,Y163,Y167,Y171,Y175,Y179)</f>
        <v>0</v>
      </c>
      <c r="Z235" s="185">
        <f t="shared" ref="Z235:AL235" si="9">SUM(Z95,Z99,Z103,Z107,Z111,Z115,Z119,Z123,Z127,Z131,Z135,Z139,Z143,Z147,Z151,Z155,Z159,Z163,Z167,Z171,Z175,Z179)</f>
        <v>0</v>
      </c>
      <c r="AA235" s="187">
        <f t="shared" si="9"/>
        <v>1</v>
      </c>
      <c r="AB235" s="228">
        <f t="shared" si="9"/>
        <v>0</v>
      </c>
      <c r="AC235" s="228">
        <f t="shared" si="9"/>
        <v>1</v>
      </c>
      <c r="AD235" s="228">
        <f t="shared" si="9"/>
        <v>1</v>
      </c>
      <c r="AE235" s="228">
        <f t="shared" si="9"/>
        <v>0</v>
      </c>
      <c r="AF235" s="228">
        <f t="shared" si="9"/>
        <v>2</v>
      </c>
      <c r="AG235" s="228">
        <f t="shared" si="9"/>
        <v>0</v>
      </c>
      <c r="AH235" s="228">
        <f t="shared" si="9"/>
        <v>2</v>
      </c>
      <c r="AI235" s="228">
        <f t="shared" si="9"/>
        <v>0</v>
      </c>
      <c r="AJ235" s="228">
        <f t="shared" si="9"/>
        <v>0</v>
      </c>
      <c r="AK235" s="228">
        <f t="shared" si="9"/>
        <v>10</v>
      </c>
      <c r="AL235" s="228">
        <f t="shared" si="9"/>
        <v>5</v>
      </c>
      <c r="AT235" s="273">
        <f t="shared" si="5"/>
        <v>0</v>
      </c>
    </row>
    <row r="236" spans="1:54" ht="30" customHeight="1">
      <c r="D236" s="291"/>
      <c r="E236" s="405"/>
      <c r="F236" s="407"/>
      <c r="G236" s="71" t="s">
        <v>52</v>
      </c>
      <c r="H236" s="245">
        <v>22</v>
      </c>
      <c r="Y236" s="185">
        <f>SUM(Y96,Y100,Y104,Y108,Y112,Y116,Y120,Y124,Y128,Y132,Y136,Y140,Y144,Y148,Y152,Y156,Y160,Y164,Y168,Y172,Y176,Y180)</f>
        <v>0</v>
      </c>
      <c r="Z236" s="185">
        <f t="shared" ref="Z236" si="10">SUM(Z96,Z100,Z104,Z108,Z112,Z116,Z120,Z124,Z128,Z132,Z136,Z140,Z144,Z148,Z152,Z156,Z160,Z164,Z168,Z172,Z176,Z180)</f>
        <v>0</v>
      </c>
      <c r="AA236" s="185">
        <f t="shared" ref="AA236:AL237" si="11">SUM(AA96,AA100,AA104,AA108,AA112,AA116,AA120,AA124,AA128,AA132,AA136,AA140,AA144,AA148,AA152,AA156,AA160,AA164,AA168,AA172,AA176,AA180)</f>
        <v>1</v>
      </c>
      <c r="AB236" s="185">
        <f t="shared" si="11"/>
        <v>1</v>
      </c>
      <c r="AC236" s="185">
        <f t="shared" si="11"/>
        <v>1</v>
      </c>
      <c r="AD236" s="185">
        <f t="shared" si="11"/>
        <v>0</v>
      </c>
      <c r="AE236" s="185">
        <f t="shared" si="11"/>
        <v>0</v>
      </c>
      <c r="AF236" s="185">
        <f t="shared" si="11"/>
        <v>0</v>
      </c>
      <c r="AG236" s="185">
        <f t="shared" si="11"/>
        <v>0</v>
      </c>
      <c r="AH236" s="185">
        <f t="shared" si="11"/>
        <v>2</v>
      </c>
      <c r="AI236" s="185">
        <f t="shared" si="11"/>
        <v>0</v>
      </c>
      <c r="AJ236" s="185">
        <f t="shared" si="11"/>
        <v>4</v>
      </c>
      <c r="AK236" s="185">
        <f t="shared" si="11"/>
        <v>6</v>
      </c>
      <c r="AL236" s="185">
        <f t="shared" si="11"/>
        <v>7</v>
      </c>
      <c r="AT236" s="273">
        <f t="shared" si="5"/>
        <v>0</v>
      </c>
    </row>
    <row r="237" spans="1:54" ht="30" customHeight="1">
      <c r="D237" s="291"/>
      <c r="E237" s="405"/>
      <c r="F237" s="407"/>
      <c r="G237" s="71" t="s">
        <v>53</v>
      </c>
      <c r="H237" s="245">
        <v>22</v>
      </c>
      <c r="Y237" s="185">
        <f>SUM(Y97,Y101,Y105,Y109,Y113,Y117,Y121,Y125,Y129,Y133,Y137,Y141,Y145,Y149,Y153,Y157,Y161,Y165,Y169,Y173,Y177,Y181)</f>
        <v>0</v>
      </c>
      <c r="Z237" s="185">
        <f t="shared" ref="Z237" si="12">SUM(Z97,Z101,Z105,Z109,Z113,Z117,Z121,Z125,Z129,Z133,Z137,Z141,Z145,Z149,Z153,Z157,Z161,Z165,Z169,Z173,Z177,Z181)</f>
        <v>0</v>
      </c>
      <c r="AA237" s="185">
        <f t="shared" ref="AA237:AL237" si="13">SUM(AA97,AA101,AA105,AA109,AA113,AA117,AA121,AA125,AA129,AA133,AA137,AA141,AA145,AA149,AA153,AA157,AA161,AA165,AA169,AA173,AA177,AA181)</f>
        <v>1</v>
      </c>
      <c r="AB237" s="185">
        <f t="shared" si="13"/>
        <v>0</v>
      </c>
      <c r="AC237" s="185">
        <f t="shared" si="13"/>
        <v>2</v>
      </c>
      <c r="AD237" s="185">
        <f t="shared" si="13"/>
        <v>0</v>
      </c>
      <c r="AE237" s="185">
        <f t="shared" si="13"/>
        <v>0</v>
      </c>
      <c r="AF237" s="185">
        <f t="shared" si="13"/>
        <v>1</v>
      </c>
      <c r="AG237" s="185">
        <f t="shared" si="13"/>
        <v>0</v>
      </c>
      <c r="AH237" s="185">
        <f t="shared" si="11"/>
        <v>3</v>
      </c>
      <c r="AI237" s="185">
        <f t="shared" si="13"/>
        <v>0</v>
      </c>
      <c r="AJ237" s="185">
        <f t="shared" si="13"/>
        <v>0</v>
      </c>
      <c r="AK237" s="185">
        <f t="shared" si="13"/>
        <v>8</v>
      </c>
      <c r="AL237" s="185">
        <f t="shared" si="13"/>
        <v>7</v>
      </c>
      <c r="AT237" s="273">
        <f t="shared" si="5"/>
        <v>0</v>
      </c>
    </row>
    <row r="238" spans="1:54" ht="30" customHeight="1">
      <c r="D238" s="292"/>
      <c r="E238" s="406"/>
      <c r="F238" s="407"/>
      <c r="G238" s="71" t="s">
        <v>81</v>
      </c>
      <c r="H238" s="245">
        <f>COUNT(F98,F102,F106,F110,F114,F118,F122,F126,F130,F134,F138,F142,F146,F150,F154,F158,F162,F166,F170,F174,F178,F182)</f>
        <v>22</v>
      </c>
      <c r="Y238" s="185">
        <f>SUM(Y98,Y102,Y106,Y110,Y114,Y118,Y122,Y126,Y130,Y134,Y138,Y142,Y146,Y150,Y154,Y158,Y162,Y166,Y170,Y174,Y178,Y182)</f>
        <v>0</v>
      </c>
      <c r="Z238" s="185">
        <f t="shared" ref="Z238" si="14">SUM(Z98,Z102,Z106,Z110,Z114,Z118,Z122,Z126,Z130,Z134,Z138,Z142,Z146,Z150,Z154,Z158,Z162,Z166,Z170,Z174,Z178,Z182)</f>
        <v>0</v>
      </c>
      <c r="AA238" s="185">
        <f t="shared" ref="AA238:AL238" si="15">SUM(AA98,AA102,AA106,AA110,AA114,AA118,AA122,AA126,AA130,AA134,AA138,AA142,AA146,AA150,AA154,AA158,AA162,AA166,AA170,AA174,AA178,AA182)</f>
        <v>3</v>
      </c>
      <c r="AB238" s="185">
        <f t="shared" si="15"/>
        <v>0</v>
      </c>
      <c r="AC238" s="185">
        <f t="shared" si="15"/>
        <v>0</v>
      </c>
      <c r="AD238" s="185">
        <f t="shared" si="15"/>
        <v>1</v>
      </c>
      <c r="AE238" s="185">
        <f t="shared" si="15"/>
        <v>0</v>
      </c>
      <c r="AF238" s="185">
        <f t="shared" si="15"/>
        <v>1</v>
      </c>
      <c r="AG238" s="185">
        <f t="shared" si="15"/>
        <v>0</v>
      </c>
      <c r="AH238" s="185">
        <f t="shared" si="15"/>
        <v>0</v>
      </c>
      <c r="AI238" s="185">
        <f t="shared" si="15"/>
        <v>0</v>
      </c>
      <c r="AJ238" s="185">
        <f t="shared" si="15"/>
        <v>0</v>
      </c>
      <c r="AK238" s="185">
        <f t="shared" si="15"/>
        <v>10</v>
      </c>
      <c r="AL238" s="185">
        <f t="shared" si="15"/>
        <v>7</v>
      </c>
      <c r="AT238" s="273">
        <f t="shared" si="5"/>
        <v>0</v>
      </c>
    </row>
    <row r="239" spans="1:54" ht="9.9499999999999993" customHeight="1">
      <c r="D239" s="298"/>
      <c r="E239" s="298"/>
      <c r="F239" s="298"/>
      <c r="G239" s="298"/>
      <c r="H239" s="298"/>
      <c r="I239" s="298"/>
      <c r="J239" s="298"/>
      <c r="K239" s="298"/>
      <c r="L239" s="298"/>
      <c r="M239" s="298"/>
      <c r="N239" s="298"/>
      <c r="O239" s="298"/>
      <c r="P239" s="298"/>
      <c r="Q239" s="298"/>
      <c r="R239" s="298"/>
      <c r="S239" s="298"/>
      <c r="T239" s="298"/>
      <c r="U239" s="298"/>
      <c r="V239" s="298"/>
      <c r="W239" s="298"/>
      <c r="X239" s="298"/>
      <c r="Y239" s="298"/>
      <c r="Z239" s="298"/>
      <c r="AA239" s="298"/>
      <c r="AB239" s="298"/>
      <c r="AC239" s="298"/>
      <c r="AD239" s="298"/>
      <c r="AE239" s="298"/>
      <c r="AF239" s="298"/>
      <c r="AG239" s="298"/>
      <c r="AH239" s="298"/>
      <c r="AI239" s="298"/>
      <c r="AJ239" s="298"/>
      <c r="AK239" s="298"/>
      <c r="AL239" s="299"/>
      <c r="AT239" s="273">
        <f t="shared" si="5"/>
        <v>0</v>
      </c>
    </row>
    <row r="240" spans="1:54" ht="30" customHeight="1">
      <c r="D240" s="290" t="s">
        <v>374</v>
      </c>
      <c r="E240" s="404" t="s">
        <v>379</v>
      </c>
      <c r="F240" s="407">
        <v>6</v>
      </c>
      <c r="G240" s="71" t="s">
        <v>46</v>
      </c>
      <c r="H240" s="65">
        <v>6</v>
      </c>
      <c r="I240" s="65">
        <v>1</v>
      </c>
      <c r="J240" s="65">
        <v>1</v>
      </c>
      <c r="K240" s="65">
        <v>1</v>
      </c>
      <c r="L240" s="65">
        <v>2</v>
      </c>
      <c r="M240" s="65">
        <v>1</v>
      </c>
      <c r="N240" s="65">
        <v>0</v>
      </c>
      <c r="O240" s="65">
        <v>3</v>
      </c>
      <c r="P240" s="65">
        <v>0</v>
      </c>
      <c r="Q240" s="65">
        <v>6</v>
      </c>
      <c r="R240" s="65">
        <v>0</v>
      </c>
      <c r="S240" s="65">
        <v>1</v>
      </c>
      <c r="T240" s="65">
        <v>4</v>
      </c>
      <c r="U240" s="65">
        <v>2</v>
      </c>
      <c r="Y240" s="185">
        <f t="shared" ref="Y240:AL240" si="16">SUM(Y199,Y203,Y207,Y211,Y215,Y219)</f>
        <v>0</v>
      </c>
      <c r="Z240" s="185">
        <f t="shared" si="16"/>
        <v>0</v>
      </c>
      <c r="AA240" s="185">
        <f t="shared" si="16"/>
        <v>3</v>
      </c>
      <c r="AB240" s="185">
        <f t="shared" si="16"/>
        <v>0</v>
      </c>
      <c r="AC240" s="185">
        <f t="shared" si="16"/>
        <v>1</v>
      </c>
      <c r="AD240" s="185">
        <f t="shared" si="16"/>
        <v>0</v>
      </c>
      <c r="AE240" s="185">
        <f t="shared" si="16"/>
        <v>0</v>
      </c>
      <c r="AF240" s="185">
        <f t="shared" si="16"/>
        <v>0</v>
      </c>
      <c r="AG240" s="185">
        <f t="shared" si="16"/>
        <v>0</v>
      </c>
      <c r="AH240" s="185">
        <f t="shared" si="16"/>
        <v>1</v>
      </c>
      <c r="AI240" s="185">
        <f t="shared" si="16"/>
        <v>0</v>
      </c>
      <c r="AJ240" s="185">
        <f t="shared" si="16"/>
        <v>0</v>
      </c>
      <c r="AK240" s="185">
        <f t="shared" si="16"/>
        <v>1</v>
      </c>
      <c r="AL240" s="185">
        <f t="shared" si="16"/>
        <v>0</v>
      </c>
      <c r="AT240" s="273">
        <f t="shared" si="5"/>
        <v>0</v>
      </c>
    </row>
    <row r="241" spans="4:46" ht="30" customHeight="1">
      <c r="D241" s="291"/>
      <c r="E241" s="405"/>
      <c r="F241" s="407"/>
      <c r="G241" s="71" t="s">
        <v>52</v>
      </c>
      <c r="H241" s="65">
        <v>6</v>
      </c>
      <c r="I241" s="65">
        <v>0</v>
      </c>
      <c r="J241" s="65">
        <v>1</v>
      </c>
      <c r="K241" s="65">
        <v>1</v>
      </c>
      <c r="L241" s="65">
        <v>1</v>
      </c>
      <c r="M241" s="65">
        <v>1</v>
      </c>
      <c r="N241" s="65">
        <v>0</v>
      </c>
      <c r="O241" s="65">
        <v>2</v>
      </c>
      <c r="P241" s="65">
        <v>0</v>
      </c>
      <c r="Q241" s="65">
        <v>3</v>
      </c>
      <c r="R241" s="65">
        <v>0</v>
      </c>
      <c r="S241" s="65">
        <v>2</v>
      </c>
      <c r="T241" s="65">
        <v>8</v>
      </c>
      <c r="U241" s="65">
        <v>2</v>
      </c>
      <c r="Y241" s="185">
        <f t="shared" ref="Y241:AL241" si="17">SUM(Y200,Y204,Y208,Y212,Y216,Y220)</f>
        <v>0</v>
      </c>
      <c r="Z241" s="185">
        <f t="shared" si="17"/>
        <v>0</v>
      </c>
      <c r="AA241" s="185">
        <f t="shared" si="17"/>
        <v>2</v>
      </c>
      <c r="AB241" s="185">
        <f t="shared" si="17"/>
        <v>0</v>
      </c>
      <c r="AC241" s="185">
        <f t="shared" si="17"/>
        <v>1</v>
      </c>
      <c r="AD241" s="185">
        <f t="shared" si="17"/>
        <v>0</v>
      </c>
      <c r="AE241" s="185">
        <f t="shared" si="17"/>
        <v>0</v>
      </c>
      <c r="AF241" s="185">
        <f t="shared" si="17"/>
        <v>1</v>
      </c>
      <c r="AG241" s="185">
        <f t="shared" si="17"/>
        <v>0</v>
      </c>
      <c r="AH241" s="185">
        <f t="shared" si="17"/>
        <v>0</v>
      </c>
      <c r="AI241" s="185">
        <f t="shared" si="17"/>
        <v>0</v>
      </c>
      <c r="AJ241" s="185">
        <f t="shared" si="17"/>
        <v>0</v>
      </c>
      <c r="AK241" s="185">
        <f t="shared" si="17"/>
        <v>2</v>
      </c>
      <c r="AL241" s="185">
        <f t="shared" si="17"/>
        <v>0</v>
      </c>
      <c r="AT241" s="273">
        <f t="shared" si="5"/>
        <v>0</v>
      </c>
    </row>
    <row r="242" spans="4:46" ht="30" customHeight="1">
      <c r="D242" s="291"/>
      <c r="E242" s="405"/>
      <c r="F242" s="407"/>
      <c r="G242" s="71" t="s">
        <v>53</v>
      </c>
      <c r="H242" s="65">
        <v>6</v>
      </c>
      <c r="I242" s="65">
        <v>0</v>
      </c>
      <c r="J242" s="65">
        <v>2</v>
      </c>
      <c r="K242" s="65">
        <v>1</v>
      </c>
      <c r="L242" s="65">
        <v>1</v>
      </c>
      <c r="M242" s="65">
        <v>1</v>
      </c>
      <c r="N242" s="65">
        <v>1</v>
      </c>
      <c r="O242" s="65">
        <v>2</v>
      </c>
      <c r="P242" s="65">
        <v>1</v>
      </c>
      <c r="Q242" s="65">
        <v>1</v>
      </c>
      <c r="R242" s="65">
        <v>0</v>
      </c>
      <c r="S242" s="65">
        <v>0</v>
      </c>
      <c r="T242" s="65">
        <v>8</v>
      </c>
      <c r="U242" s="65">
        <v>3</v>
      </c>
      <c r="Y242" s="185">
        <f t="shared" ref="Y242:AL243" si="18">SUM(Y201,Y205,Y209,Y213,Y217,Y221)</f>
        <v>0</v>
      </c>
      <c r="Z242" s="185">
        <f t="shared" si="18"/>
        <v>0</v>
      </c>
      <c r="AA242" s="185">
        <f t="shared" si="18"/>
        <v>1</v>
      </c>
      <c r="AB242" s="185">
        <f t="shared" si="18"/>
        <v>0</v>
      </c>
      <c r="AC242" s="185">
        <f t="shared" si="18"/>
        <v>2</v>
      </c>
      <c r="AD242" s="185">
        <f t="shared" si="18"/>
        <v>0</v>
      </c>
      <c r="AE242" s="185">
        <f t="shared" si="18"/>
        <v>0</v>
      </c>
      <c r="AF242" s="185">
        <f t="shared" si="18"/>
        <v>0</v>
      </c>
      <c r="AG242" s="185">
        <f t="shared" si="18"/>
        <v>0</v>
      </c>
      <c r="AH242" s="185">
        <f t="shared" si="18"/>
        <v>0</v>
      </c>
      <c r="AI242" s="185">
        <f t="shared" si="18"/>
        <v>0</v>
      </c>
      <c r="AJ242" s="185">
        <f t="shared" si="18"/>
        <v>1</v>
      </c>
      <c r="AK242" s="185">
        <f t="shared" si="18"/>
        <v>2</v>
      </c>
      <c r="AL242" s="185">
        <f t="shared" si="18"/>
        <v>0</v>
      </c>
      <c r="AT242" s="273">
        <f t="shared" si="5"/>
        <v>0</v>
      </c>
    </row>
    <row r="243" spans="4:46" ht="30" customHeight="1">
      <c r="D243" s="292"/>
      <c r="E243" s="406"/>
      <c r="F243" s="407"/>
      <c r="G243" s="69" t="s">
        <v>81</v>
      </c>
      <c r="H243" s="57">
        <f>COUNT(F202,F206,F210,F214,F218,F222)</f>
        <v>6</v>
      </c>
      <c r="I243" s="57">
        <v>0</v>
      </c>
      <c r="J243" s="57">
        <v>3</v>
      </c>
      <c r="K243" s="57">
        <v>0</v>
      </c>
      <c r="L243" s="57">
        <v>0</v>
      </c>
      <c r="M243" s="57">
        <v>1</v>
      </c>
      <c r="N243" s="57">
        <v>0</v>
      </c>
      <c r="O243" s="57">
        <v>6</v>
      </c>
      <c r="P243" s="57">
        <v>0</v>
      </c>
      <c r="Q243" s="57">
        <v>0</v>
      </c>
      <c r="R243" s="57">
        <v>0</v>
      </c>
      <c r="S243" s="57">
        <v>0</v>
      </c>
      <c r="T243" s="57">
        <v>7</v>
      </c>
      <c r="U243" s="57">
        <v>4</v>
      </c>
      <c r="Y243" s="186">
        <f t="shared" ref="Y243:AL243" si="19">SUM(Y202,Y206,Y210,Y214,Y218,Y222)</f>
        <v>0</v>
      </c>
      <c r="Z243" s="185">
        <f t="shared" si="19"/>
        <v>0</v>
      </c>
      <c r="AA243" s="186">
        <f t="shared" si="19"/>
        <v>3</v>
      </c>
      <c r="AB243" s="227">
        <f t="shared" si="19"/>
        <v>0</v>
      </c>
      <c r="AC243" s="227">
        <f t="shared" si="19"/>
        <v>0</v>
      </c>
      <c r="AD243" s="227">
        <f t="shared" si="19"/>
        <v>0</v>
      </c>
      <c r="AE243" s="227">
        <f t="shared" si="19"/>
        <v>0</v>
      </c>
      <c r="AF243" s="227">
        <f t="shared" si="19"/>
        <v>1</v>
      </c>
      <c r="AG243" s="227">
        <f t="shared" si="19"/>
        <v>0</v>
      </c>
      <c r="AH243" s="227">
        <f t="shared" si="19"/>
        <v>0</v>
      </c>
      <c r="AI243" s="227">
        <f t="shared" si="19"/>
        <v>0</v>
      </c>
      <c r="AJ243" s="227">
        <f t="shared" si="19"/>
        <v>0</v>
      </c>
      <c r="AK243" s="185">
        <f t="shared" si="18"/>
        <v>2</v>
      </c>
      <c r="AL243" s="227">
        <f t="shared" si="19"/>
        <v>0</v>
      </c>
      <c r="AT243" s="273">
        <f t="shared" si="5"/>
        <v>0</v>
      </c>
    </row>
    <row r="244" spans="4:46" ht="9.9499999999999993" customHeight="1">
      <c r="D244" s="296"/>
      <c r="E244" s="296"/>
      <c r="F244" s="296"/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  <c r="X244" s="296"/>
      <c r="Y244" s="296"/>
      <c r="Z244" s="296"/>
      <c r="AA244" s="296"/>
      <c r="AB244" s="296"/>
      <c r="AC244" s="296"/>
      <c r="AD244" s="296"/>
      <c r="AE244" s="296"/>
      <c r="AF244" s="296"/>
      <c r="AG244" s="296"/>
      <c r="AH244" s="296"/>
      <c r="AI244" s="296"/>
      <c r="AJ244" s="296"/>
      <c r="AK244" s="296"/>
      <c r="AL244" s="297"/>
      <c r="AT244" s="273">
        <f t="shared" si="5"/>
        <v>0</v>
      </c>
    </row>
    <row r="245" spans="4:46" ht="30" customHeight="1">
      <c r="D245" s="290" t="s">
        <v>376</v>
      </c>
      <c r="E245" s="404" t="s">
        <v>378</v>
      </c>
      <c r="F245" s="407">
        <v>4</v>
      </c>
      <c r="G245" s="71" t="s">
        <v>46</v>
      </c>
      <c r="H245" s="65">
        <v>4</v>
      </c>
      <c r="I245" s="65">
        <v>1</v>
      </c>
      <c r="J245" s="65">
        <v>3</v>
      </c>
      <c r="K245" s="65">
        <v>0</v>
      </c>
      <c r="L245" s="65">
        <v>0</v>
      </c>
      <c r="M245" s="65">
        <v>1</v>
      </c>
      <c r="N245" s="65">
        <v>1</v>
      </c>
      <c r="O245" s="65">
        <v>0</v>
      </c>
      <c r="P245" s="65">
        <v>0</v>
      </c>
      <c r="Q245" s="65">
        <v>0</v>
      </c>
      <c r="R245" s="65">
        <v>0</v>
      </c>
      <c r="S245" s="65">
        <v>0</v>
      </c>
      <c r="T245" s="65">
        <v>0</v>
      </c>
      <c r="U245" s="65">
        <v>0</v>
      </c>
      <c r="V245" s="80"/>
      <c r="W245" s="80"/>
      <c r="X245" s="80"/>
      <c r="Y245" s="185">
        <f t="shared" ref="Y245:AL245" si="20">SUM(Y183,Y187,Y191,Y195)</f>
        <v>0</v>
      </c>
      <c r="Z245" s="185">
        <f t="shared" si="20"/>
        <v>0</v>
      </c>
      <c r="AA245" s="185">
        <f t="shared" si="20"/>
        <v>0</v>
      </c>
      <c r="AB245" s="185">
        <f t="shared" si="20"/>
        <v>0</v>
      </c>
      <c r="AC245" s="185">
        <f t="shared" si="20"/>
        <v>0</v>
      </c>
      <c r="AD245" s="185">
        <f t="shared" si="20"/>
        <v>0</v>
      </c>
      <c r="AE245" s="185">
        <f t="shared" si="20"/>
        <v>0</v>
      </c>
      <c r="AF245" s="185">
        <f t="shared" si="20"/>
        <v>0</v>
      </c>
      <c r="AG245" s="185">
        <f t="shared" si="20"/>
        <v>0</v>
      </c>
      <c r="AH245" s="185">
        <f t="shared" si="20"/>
        <v>2</v>
      </c>
      <c r="AI245" s="185">
        <f t="shared" si="20"/>
        <v>0</v>
      </c>
      <c r="AJ245" s="185">
        <f t="shared" si="20"/>
        <v>0</v>
      </c>
      <c r="AK245" s="185">
        <f t="shared" si="20"/>
        <v>2</v>
      </c>
      <c r="AL245" s="185">
        <f t="shared" si="20"/>
        <v>0</v>
      </c>
      <c r="AT245" s="273">
        <f t="shared" si="5"/>
        <v>0</v>
      </c>
    </row>
    <row r="246" spans="4:46" ht="30" customHeight="1">
      <c r="D246" s="291"/>
      <c r="E246" s="405"/>
      <c r="F246" s="407"/>
      <c r="G246" s="71" t="s">
        <v>52</v>
      </c>
      <c r="H246" s="65">
        <v>4</v>
      </c>
      <c r="I246" s="65">
        <v>0</v>
      </c>
      <c r="J246" s="65">
        <v>2</v>
      </c>
      <c r="K246" s="65">
        <v>0</v>
      </c>
      <c r="L246" s="65">
        <v>1</v>
      </c>
      <c r="M246" s="65">
        <v>0</v>
      </c>
      <c r="N246" s="65">
        <v>0</v>
      </c>
      <c r="O246" s="65">
        <v>1</v>
      </c>
      <c r="P246" s="65">
        <v>0</v>
      </c>
      <c r="Q246" s="65">
        <v>0</v>
      </c>
      <c r="R246" s="65">
        <v>0</v>
      </c>
      <c r="S246" s="65">
        <v>1</v>
      </c>
      <c r="T246" s="65">
        <v>0</v>
      </c>
      <c r="U246" s="65">
        <v>0</v>
      </c>
      <c r="V246" s="79"/>
      <c r="W246" s="79"/>
      <c r="X246" s="79"/>
      <c r="Y246" s="185">
        <f t="shared" ref="Y246:AL246" si="21">SUM(Y184,Y188,Y192,Y196)</f>
        <v>0</v>
      </c>
      <c r="Z246" s="185">
        <f t="shared" si="21"/>
        <v>0</v>
      </c>
      <c r="AA246" s="185">
        <f t="shared" si="21"/>
        <v>0</v>
      </c>
      <c r="AB246" s="185">
        <f t="shared" si="21"/>
        <v>0</v>
      </c>
      <c r="AC246" s="185">
        <f t="shared" si="21"/>
        <v>0</v>
      </c>
      <c r="AD246" s="185">
        <f t="shared" si="21"/>
        <v>0</v>
      </c>
      <c r="AE246" s="185">
        <f t="shared" si="21"/>
        <v>0</v>
      </c>
      <c r="AF246" s="185">
        <f t="shared" si="21"/>
        <v>0</v>
      </c>
      <c r="AG246" s="185">
        <f t="shared" si="21"/>
        <v>0</v>
      </c>
      <c r="AH246" s="185">
        <f t="shared" si="21"/>
        <v>1</v>
      </c>
      <c r="AI246" s="185">
        <f t="shared" si="21"/>
        <v>0</v>
      </c>
      <c r="AJ246" s="185">
        <f t="shared" si="21"/>
        <v>0</v>
      </c>
      <c r="AK246" s="185">
        <f t="shared" si="21"/>
        <v>3</v>
      </c>
      <c r="AL246" s="185">
        <f t="shared" si="21"/>
        <v>0</v>
      </c>
      <c r="AT246" s="273">
        <f t="shared" si="5"/>
        <v>0</v>
      </c>
    </row>
    <row r="247" spans="4:46" ht="30" customHeight="1">
      <c r="D247" s="291"/>
      <c r="E247" s="405"/>
      <c r="F247" s="407"/>
      <c r="G247" s="71" t="s">
        <v>53</v>
      </c>
      <c r="H247" s="65">
        <v>4</v>
      </c>
      <c r="I247" s="65">
        <v>0</v>
      </c>
      <c r="J247" s="65">
        <v>2</v>
      </c>
      <c r="K247" s="65">
        <v>0</v>
      </c>
      <c r="L247" s="65">
        <v>0</v>
      </c>
      <c r="M247" s="65">
        <v>0</v>
      </c>
      <c r="N247" s="65">
        <v>0</v>
      </c>
      <c r="O247" s="65">
        <v>1</v>
      </c>
      <c r="P247" s="65">
        <v>0</v>
      </c>
      <c r="Q247" s="65">
        <v>1</v>
      </c>
      <c r="R247" s="65">
        <v>0</v>
      </c>
      <c r="S247" s="65">
        <v>1</v>
      </c>
      <c r="T247" s="65">
        <v>0</v>
      </c>
      <c r="U247" s="65">
        <v>0</v>
      </c>
      <c r="V247" s="79"/>
      <c r="W247" s="79"/>
      <c r="X247" s="79"/>
      <c r="Y247" s="185">
        <f t="shared" ref="Y247:AL248" si="22">SUM(Y185,Y189,Y193,Y197)</f>
        <v>0</v>
      </c>
      <c r="Z247" s="185">
        <f t="shared" si="22"/>
        <v>0</v>
      </c>
      <c r="AA247" s="185">
        <f t="shared" si="22"/>
        <v>0</v>
      </c>
      <c r="AB247" s="185">
        <f t="shared" si="22"/>
        <v>0</v>
      </c>
      <c r="AC247" s="185">
        <f t="shared" si="22"/>
        <v>0</v>
      </c>
      <c r="AD247" s="185">
        <f t="shared" si="22"/>
        <v>0</v>
      </c>
      <c r="AE247" s="185">
        <f t="shared" si="22"/>
        <v>0</v>
      </c>
      <c r="AF247" s="185">
        <f t="shared" si="22"/>
        <v>0</v>
      </c>
      <c r="AG247" s="185">
        <f t="shared" si="22"/>
        <v>1</v>
      </c>
      <c r="AH247" s="185">
        <f t="shared" si="22"/>
        <v>1</v>
      </c>
      <c r="AI247" s="185">
        <f t="shared" si="22"/>
        <v>0</v>
      </c>
      <c r="AJ247" s="185">
        <f t="shared" si="22"/>
        <v>0</v>
      </c>
      <c r="AK247" s="185">
        <f t="shared" si="22"/>
        <v>2</v>
      </c>
      <c r="AL247" s="185">
        <f t="shared" si="22"/>
        <v>0</v>
      </c>
      <c r="AT247" s="273">
        <f t="shared" si="5"/>
        <v>0</v>
      </c>
    </row>
    <row r="248" spans="4:46" ht="30" customHeight="1">
      <c r="D248" s="292"/>
      <c r="E248" s="406"/>
      <c r="F248" s="407"/>
      <c r="G248" s="71" t="s">
        <v>81</v>
      </c>
      <c r="H248" s="65">
        <f>COUNT(F186,F190,F194,F198)</f>
        <v>4</v>
      </c>
      <c r="I248" s="65">
        <v>0</v>
      </c>
      <c r="J248" s="65">
        <v>2</v>
      </c>
      <c r="K248" s="65">
        <v>0</v>
      </c>
      <c r="L248" s="65">
        <v>0</v>
      </c>
      <c r="M248" s="65">
        <v>1</v>
      </c>
      <c r="N248" s="65">
        <v>1</v>
      </c>
      <c r="O248" s="65">
        <v>0</v>
      </c>
      <c r="P248" s="65">
        <v>0</v>
      </c>
      <c r="Q248" s="65">
        <v>0</v>
      </c>
      <c r="R248" s="65">
        <v>0</v>
      </c>
      <c r="S248" s="65">
        <v>0</v>
      </c>
      <c r="T248" s="65">
        <v>1</v>
      </c>
      <c r="U248" s="65">
        <v>0</v>
      </c>
      <c r="V248" s="81"/>
      <c r="W248" s="81"/>
      <c r="X248" s="81"/>
      <c r="Y248" s="185">
        <f t="shared" ref="Y248:AL248" si="23">SUM(Y186,Y190,Y194,Y198)</f>
        <v>0</v>
      </c>
      <c r="Z248" s="185">
        <f t="shared" si="23"/>
        <v>0</v>
      </c>
      <c r="AA248" s="185">
        <f t="shared" si="23"/>
        <v>0</v>
      </c>
      <c r="AB248" s="185">
        <f t="shared" si="23"/>
        <v>0</v>
      </c>
      <c r="AC248" s="185">
        <f t="shared" si="22"/>
        <v>0</v>
      </c>
      <c r="AD248" s="185">
        <f t="shared" si="22"/>
        <v>1</v>
      </c>
      <c r="AE248" s="185">
        <f t="shared" si="23"/>
        <v>0</v>
      </c>
      <c r="AF248" s="185">
        <f t="shared" si="23"/>
        <v>2</v>
      </c>
      <c r="AG248" s="185">
        <f t="shared" si="23"/>
        <v>0</v>
      </c>
      <c r="AH248" s="185">
        <f t="shared" si="23"/>
        <v>0</v>
      </c>
      <c r="AI248" s="185">
        <f t="shared" si="23"/>
        <v>0</v>
      </c>
      <c r="AJ248" s="185">
        <f t="shared" si="23"/>
        <v>0</v>
      </c>
      <c r="AK248" s="185">
        <f t="shared" si="23"/>
        <v>1</v>
      </c>
      <c r="AL248" s="185">
        <f t="shared" si="23"/>
        <v>0</v>
      </c>
      <c r="AT248" s="273">
        <f t="shared" si="5"/>
        <v>0</v>
      </c>
    </row>
    <row r="249" spans="4:46" ht="21.95" customHeight="1"/>
    <row r="250" spans="4:46" ht="21.95" customHeight="1"/>
    <row r="251" spans="4:46" ht="21.95" customHeight="1"/>
  </sheetData>
  <mergeCells count="1357">
    <mergeCell ref="E230:E233"/>
    <mergeCell ref="F230:F233"/>
    <mergeCell ref="E235:E238"/>
    <mergeCell ref="F235:F238"/>
    <mergeCell ref="E240:E243"/>
    <mergeCell ref="F240:F243"/>
    <mergeCell ref="E245:E248"/>
    <mergeCell ref="F245:F248"/>
    <mergeCell ref="I4:I5"/>
    <mergeCell ref="J4:J5"/>
    <mergeCell ref="K4:K5"/>
    <mergeCell ref="L4:L5"/>
    <mergeCell ref="M4:M5"/>
    <mergeCell ref="C1:AR1"/>
    <mergeCell ref="C2:AR2"/>
    <mergeCell ref="R4:R5"/>
    <mergeCell ref="S4:S5"/>
    <mergeCell ref="T4:T5"/>
    <mergeCell ref="Q3:Q5"/>
    <mergeCell ref="X3:X5"/>
    <mergeCell ref="Y3:Y5"/>
    <mergeCell ref="Z3:Z5"/>
    <mergeCell ref="AA3:AL3"/>
    <mergeCell ref="V6:V8"/>
    <mergeCell ref="W6:W8"/>
    <mergeCell ref="X6:X8"/>
    <mergeCell ref="AP6:AP8"/>
    <mergeCell ref="AQ6:AQ8"/>
    <mergeCell ref="AR6:AR8"/>
    <mergeCell ref="P6:P8"/>
    <mergeCell ref="Q6:Q8"/>
    <mergeCell ref="AR4:AR5"/>
    <mergeCell ref="A3:A5"/>
    <mergeCell ref="B3:B5"/>
    <mergeCell ref="C3:C5"/>
    <mergeCell ref="D3:D5"/>
    <mergeCell ref="E3:E5"/>
    <mergeCell ref="F3:F5"/>
    <mergeCell ref="G3:G5"/>
    <mergeCell ref="H3:H5"/>
    <mergeCell ref="B6:B8"/>
    <mergeCell ref="C6:C8"/>
    <mergeCell ref="D6:D8"/>
    <mergeCell ref="E6:E8"/>
    <mergeCell ref="H6:H8"/>
    <mergeCell ref="I6:I8"/>
    <mergeCell ref="AP4:AP5"/>
    <mergeCell ref="AQ4:AQ5"/>
    <mergeCell ref="J6:J8"/>
    <mergeCell ref="K6:K8"/>
    <mergeCell ref="L6:L8"/>
    <mergeCell ref="M6:M8"/>
    <mergeCell ref="AM3:AM5"/>
    <mergeCell ref="AD4:AD5"/>
    <mergeCell ref="AE4:AF4"/>
    <mergeCell ref="AG4:AH4"/>
    <mergeCell ref="AI4:AJ4"/>
    <mergeCell ref="AK4:AK5"/>
    <mergeCell ref="AL4:AL5"/>
    <mergeCell ref="U4:U5"/>
    <mergeCell ref="V4:V5"/>
    <mergeCell ref="W4:W5"/>
    <mergeCell ref="AA4:AA5"/>
    <mergeCell ref="AB4:AB5"/>
    <mergeCell ref="AC4:AC5"/>
    <mergeCell ref="N4:N5"/>
    <mergeCell ref="O4:O5"/>
    <mergeCell ref="P4:P5"/>
    <mergeCell ref="S6:S8"/>
    <mergeCell ref="T6:T8"/>
    <mergeCell ref="U6:U8"/>
    <mergeCell ref="N6:N8"/>
    <mergeCell ref="O6:O8"/>
    <mergeCell ref="R6:R8"/>
    <mergeCell ref="B12:B14"/>
    <mergeCell ref="C12:C14"/>
    <mergeCell ref="D12:D14"/>
    <mergeCell ref="E12:E14"/>
    <mergeCell ref="H12:H14"/>
    <mergeCell ref="I12:I14"/>
    <mergeCell ref="B9:B11"/>
    <mergeCell ref="C9:C11"/>
    <mergeCell ref="D9:D11"/>
    <mergeCell ref="E9:E11"/>
    <mergeCell ref="H9:H11"/>
    <mergeCell ref="I9:I11"/>
    <mergeCell ref="V9:V11"/>
    <mergeCell ref="W9:W11"/>
    <mergeCell ref="X9:X11"/>
    <mergeCell ref="AP9:AP11"/>
    <mergeCell ref="AQ9:AQ11"/>
    <mergeCell ref="AR9:AR11"/>
    <mergeCell ref="P9:P11"/>
    <mergeCell ref="Q9:Q11"/>
    <mergeCell ref="R9:R11"/>
    <mergeCell ref="S9:S11"/>
    <mergeCell ref="T9:T11"/>
    <mergeCell ref="U9:U11"/>
    <mergeCell ref="J9:J11"/>
    <mergeCell ref="K9:K11"/>
    <mergeCell ref="L9:L11"/>
    <mergeCell ref="M9:M11"/>
    <mergeCell ref="N9:N11"/>
    <mergeCell ref="O9:O11"/>
    <mergeCell ref="W12:W14"/>
    <mergeCell ref="X12:X14"/>
    <mergeCell ref="AP12:AP14"/>
    <mergeCell ref="AQ12:AQ14"/>
    <mergeCell ref="AQ18:AQ21"/>
    <mergeCell ref="AR12:AR14"/>
    <mergeCell ref="C15:C17"/>
    <mergeCell ref="D15:D17"/>
    <mergeCell ref="E15:E17"/>
    <mergeCell ref="H15:H17"/>
    <mergeCell ref="P12:P14"/>
    <mergeCell ref="Q12:Q14"/>
    <mergeCell ref="R12:R14"/>
    <mergeCell ref="T12:T14"/>
    <mergeCell ref="U12:U14"/>
    <mergeCell ref="V12:V14"/>
    <mergeCell ref="J12:J14"/>
    <mergeCell ref="K12:K14"/>
    <mergeCell ref="L12:L14"/>
    <mergeCell ref="M12:M14"/>
    <mergeCell ref="N12:N14"/>
    <mergeCell ref="O12:O14"/>
    <mergeCell ref="AR15:AR17"/>
    <mergeCell ref="W22:W24"/>
    <mergeCell ref="X22:X24"/>
    <mergeCell ref="AP22:AP24"/>
    <mergeCell ref="AQ22:AQ24"/>
    <mergeCell ref="AR22:AR24"/>
    <mergeCell ref="C18:C21"/>
    <mergeCell ref="D18:D21"/>
    <mergeCell ref="E18:E21"/>
    <mergeCell ref="H18:H21"/>
    <mergeCell ref="I18:I21"/>
    <mergeCell ref="J18:J21"/>
    <mergeCell ref="K18:K21"/>
    <mergeCell ref="L18:L21"/>
    <mergeCell ref="U15:U17"/>
    <mergeCell ref="V15:V17"/>
    <mergeCell ref="W15:W17"/>
    <mergeCell ref="X15:X17"/>
    <mergeCell ref="AP15:AP17"/>
    <mergeCell ref="AQ15:AQ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N15:N17"/>
    <mergeCell ref="AP18:AP21"/>
    <mergeCell ref="Q22:Q24"/>
    <mergeCell ref="R22:R24"/>
    <mergeCell ref="S22:S24"/>
    <mergeCell ref="T22:T24"/>
    <mergeCell ref="U22:U24"/>
    <mergeCell ref="V22:V24"/>
    <mergeCell ref="K22:K24"/>
    <mergeCell ref="L22:L24"/>
    <mergeCell ref="M22:M24"/>
    <mergeCell ref="N22:N24"/>
    <mergeCell ref="O22:O24"/>
    <mergeCell ref="P22:P24"/>
    <mergeCell ref="AR25:AR27"/>
    <mergeCell ref="AR18:AR21"/>
    <mergeCell ref="C22:C24"/>
    <mergeCell ref="D22:D24"/>
    <mergeCell ref="E22:E24"/>
    <mergeCell ref="H22:H24"/>
    <mergeCell ref="I22:I24"/>
    <mergeCell ref="J22:J24"/>
    <mergeCell ref="S18:S21"/>
    <mergeCell ref="T18:T21"/>
    <mergeCell ref="U18:U21"/>
    <mergeCell ref="V18:V21"/>
    <mergeCell ref="W18:W21"/>
    <mergeCell ref="X18:X21"/>
    <mergeCell ref="M18:M21"/>
    <mergeCell ref="N18:N21"/>
    <mergeCell ref="O18:O21"/>
    <mergeCell ref="P18:P21"/>
    <mergeCell ref="Q18:Q21"/>
    <mergeCell ref="R18:R21"/>
    <mergeCell ref="C28:C30"/>
    <mergeCell ref="D28:D30"/>
    <mergeCell ref="E28:E30"/>
    <mergeCell ref="H28:H30"/>
    <mergeCell ref="I28:I30"/>
    <mergeCell ref="J28:J30"/>
    <mergeCell ref="K28:K30"/>
    <mergeCell ref="L28:L30"/>
    <mergeCell ref="U25:U27"/>
    <mergeCell ref="V25:V27"/>
    <mergeCell ref="W25:W27"/>
    <mergeCell ref="X25:X27"/>
    <mergeCell ref="AP25:AP27"/>
    <mergeCell ref="AQ25:AQ27"/>
    <mergeCell ref="O25:O27"/>
    <mergeCell ref="P25:P27"/>
    <mergeCell ref="Q25:Q27"/>
    <mergeCell ref="R25:R27"/>
    <mergeCell ref="S25:S27"/>
    <mergeCell ref="T25:T27"/>
    <mergeCell ref="I25:I27"/>
    <mergeCell ref="J25:J27"/>
    <mergeCell ref="K25:K27"/>
    <mergeCell ref="L25:L27"/>
    <mergeCell ref="M25:M27"/>
    <mergeCell ref="N25:N27"/>
    <mergeCell ref="C25:C27"/>
    <mergeCell ref="D25:D27"/>
    <mergeCell ref="E25:E27"/>
    <mergeCell ref="H25:H27"/>
    <mergeCell ref="B31:B33"/>
    <mergeCell ref="C31:C33"/>
    <mergeCell ref="D31:D33"/>
    <mergeCell ref="E31:E33"/>
    <mergeCell ref="H31:H33"/>
    <mergeCell ref="I31:I33"/>
    <mergeCell ref="S28:S30"/>
    <mergeCell ref="W28:W30"/>
    <mergeCell ref="X28:X30"/>
    <mergeCell ref="AP28:AP30"/>
    <mergeCell ref="AQ28:AQ30"/>
    <mergeCell ref="AR28:AR30"/>
    <mergeCell ref="M28:M30"/>
    <mergeCell ref="N28:N30"/>
    <mergeCell ref="O28:O30"/>
    <mergeCell ref="P28:P30"/>
    <mergeCell ref="Q28:Q30"/>
    <mergeCell ref="R28:R30"/>
    <mergeCell ref="V31:V33"/>
    <mergeCell ref="W31:W33"/>
    <mergeCell ref="X31:X33"/>
    <mergeCell ref="AP31:AP33"/>
    <mergeCell ref="AQ31:AQ33"/>
    <mergeCell ref="AR31:AR33"/>
    <mergeCell ref="P31:P33"/>
    <mergeCell ref="Q31:Q33"/>
    <mergeCell ref="R31:R33"/>
    <mergeCell ref="S31:S33"/>
    <mergeCell ref="T31:T33"/>
    <mergeCell ref="U31:U33"/>
    <mergeCell ref="J31:J33"/>
    <mergeCell ref="K31:K33"/>
    <mergeCell ref="L31:L33"/>
    <mergeCell ref="M31:M33"/>
    <mergeCell ref="N31:N33"/>
    <mergeCell ref="O31:O33"/>
    <mergeCell ref="B37:B39"/>
    <mergeCell ref="C37:C39"/>
    <mergeCell ref="D37:D39"/>
    <mergeCell ref="E37:E39"/>
    <mergeCell ref="H37:H39"/>
    <mergeCell ref="I37:I39"/>
    <mergeCell ref="V34:V36"/>
    <mergeCell ref="W34:W36"/>
    <mergeCell ref="X34:X36"/>
    <mergeCell ref="AP34:AP36"/>
    <mergeCell ref="AQ34:AQ36"/>
    <mergeCell ref="AR34:AR36"/>
    <mergeCell ref="P34:P36"/>
    <mergeCell ref="Q34:Q36"/>
    <mergeCell ref="R34:R36"/>
    <mergeCell ref="S34:S36"/>
    <mergeCell ref="T34:T36"/>
    <mergeCell ref="U34:U36"/>
    <mergeCell ref="J34:J36"/>
    <mergeCell ref="K34:K36"/>
    <mergeCell ref="L34:L36"/>
    <mergeCell ref="M34:M36"/>
    <mergeCell ref="N34:N36"/>
    <mergeCell ref="O34:O36"/>
    <mergeCell ref="B34:B36"/>
    <mergeCell ref="C34:C36"/>
    <mergeCell ref="D34:D36"/>
    <mergeCell ref="E34:E36"/>
    <mergeCell ref="H34:H36"/>
    <mergeCell ref="I34:I36"/>
    <mergeCell ref="V37:V39"/>
    <mergeCell ref="W37:W39"/>
    <mergeCell ref="X37:X39"/>
    <mergeCell ref="AP37:AP39"/>
    <mergeCell ref="AQ37:AQ39"/>
    <mergeCell ref="AR37:AR39"/>
    <mergeCell ref="P37:P39"/>
    <mergeCell ref="Q37:Q39"/>
    <mergeCell ref="R37:R39"/>
    <mergeCell ref="S37:S39"/>
    <mergeCell ref="T37:T39"/>
    <mergeCell ref="U37:U39"/>
    <mergeCell ref="J37:J39"/>
    <mergeCell ref="K37:K39"/>
    <mergeCell ref="L37:L39"/>
    <mergeCell ref="M37:M39"/>
    <mergeCell ref="N37:N39"/>
    <mergeCell ref="O37:O39"/>
    <mergeCell ref="B43:B46"/>
    <mergeCell ref="C43:C46"/>
    <mergeCell ref="D43:D46"/>
    <mergeCell ref="E43:E46"/>
    <mergeCell ref="H43:H46"/>
    <mergeCell ref="I43:I46"/>
    <mergeCell ref="V40:V42"/>
    <mergeCell ref="W40:W42"/>
    <mergeCell ref="X40:X42"/>
    <mergeCell ref="AP40:AP42"/>
    <mergeCell ref="AQ40:AQ42"/>
    <mergeCell ref="AR40:AR42"/>
    <mergeCell ref="P40:P42"/>
    <mergeCell ref="Q40:Q42"/>
    <mergeCell ref="R40:R42"/>
    <mergeCell ref="S40:S42"/>
    <mergeCell ref="T40:T42"/>
    <mergeCell ref="U40:U42"/>
    <mergeCell ref="J40:J42"/>
    <mergeCell ref="K40:K42"/>
    <mergeCell ref="L40:L42"/>
    <mergeCell ref="M40:M42"/>
    <mergeCell ref="N40:N42"/>
    <mergeCell ref="O40:O42"/>
    <mergeCell ref="B40:B42"/>
    <mergeCell ref="C40:C42"/>
    <mergeCell ref="D40:D42"/>
    <mergeCell ref="E40:E42"/>
    <mergeCell ref="H40:H42"/>
    <mergeCell ref="I40:I42"/>
    <mergeCell ref="V43:V46"/>
    <mergeCell ref="W43:W46"/>
    <mergeCell ref="X43:X46"/>
    <mergeCell ref="AP43:AP46"/>
    <mergeCell ref="AQ43:AQ46"/>
    <mergeCell ref="AR43:AR46"/>
    <mergeCell ref="P43:P46"/>
    <mergeCell ref="Q43:Q46"/>
    <mergeCell ref="R43:R46"/>
    <mergeCell ref="S43:S46"/>
    <mergeCell ref="T43:T46"/>
    <mergeCell ref="U43:U46"/>
    <mergeCell ref="J43:J46"/>
    <mergeCell ref="K43:K46"/>
    <mergeCell ref="L43:L46"/>
    <mergeCell ref="M43:M46"/>
    <mergeCell ref="N43:N46"/>
    <mergeCell ref="O43:O46"/>
    <mergeCell ref="B50:B52"/>
    <mergeCell ref="C50:C52"/>
    <mergeCell ref="D50:D52"/>
    <mergeCell ref="E50:E52"/>
    <mergeCell ref="H50:H52"/>
    <mergeCell ref="I50:I52"/>
    <mergeCell ref="V47:V49"/>
    <mergeCell ref="W47:W49"/>
    <mergeCell ref="X47:X49"/>
    <mergeCell ref="AP47:AP49"/>
    <mergeCell ref="AQ47:AQ49"/>
    <mergeCell ref="AR47:AR49"/>
    <mergeCell ref="P47:P49"/>
    <mergeCell ref="Q47:Q49"/>
    <mergeCell ref="R47:R49"/>
    <mergeCell ref="S47:S49"/>
    <mergeCell ref="T47:T49"/>
    <mergeCell ref="U47:U49"/>
    <mergeCell ref="J47:J49"/>
    <mergeCell ref="K47:K49"/>
    <mergeCell ref="L47:L49"/>
    <mergeCell ref="M47:M49"/>
    <mergeCell ref="N47:N49"/>
    <mergeCell ref="O47:O49"/>
    <mergeCell ref="B47:B49"/>
    <mergeCell ref="C47:C49"/>
    <mergeCell ref="D47:D49"/>
    <mergeCell ref="E47:E49"/>
    <mergeCell ref="H47:H49"/>
    <mergeCell ref="I47:I49"/>
    <mergeCell ref="V50:V52"/>
    <mergeCell ref="W50:W52"/>
    <mergeCell ref="X50:X52"/>
    <mergeCell ref="AP50:AP52"/>
    <mergeCell ref="AQ50:AQ52"/>
    <mergeCell ref="AR50:AR52"/>
    <mergeCell ref="P50:P52"/>
    <mergeCell ref="Q50:Q52"/>
    <mergeCell ref="R50:R52"/>
    <mergeCell ref="S50:S52"/>
    <mergeCell ref="T50:T52"/>
    <mergeCell ref="U50:U52"/>
    <mergeCell ref="J50:J52"/>
    <mergeCell ref="K50:K52"/>
    <mergeCell ref="L50:L52"/>
    <mergeCell ref="M50:M52"/>
    <mergeCell ref="N50:N52"/>
    <mergeCell ref="O50:O52"/>
    <mergeCell ref="C56:C59"/>
    <mergeCell ref="D56:D59"/>
    <mergeCell ref="E56:E59"/>
    <mergeCell ref="H56:H59"/>
    <mergeCell ref="I56:I58"/>
    <mergeCell ref="V53:V55"/>
    <mergeCell ref="W53:W55"/>
    <mergeCell ref="X53:X55"/>
    <mergeCell ref="AP53:AP55"/>
    <mergeCell ref="AQ53:AQ55"/>
    <mergeCell ref="AR53:AR55"/>
    <mergeCell ref="P53:P55"/>
    <mergeCell ref="Q53:Q55"/>
    <mergeCell ref="R53:R55"/>
    <mergeCell ref="S53:S55"/>
    <mergeCell ref="T53:T55"/>
    <mergeCell ref="U53:U55"/>
    <mergeCell ref="J53:J55"/>
    <mergeCell ref="K53:K55"/>
    <mergeCell ref="L53:L55"/>
    <mergeCell ref="M53:M55"/>
    <mergeCell ref="N53:N55"/>
    <mergeCell ref="O53:O55"/>
    <mergeCell ref="C53:C55"/>
    <mergeCell ref="D53:D55"/>
    <mergeCell ref="E53:E55"/>
    <mergeCell ref="H53:H55"/>
    <mergeCell ref="I53:I55"/>
    <mergeCell ref="V56:V58"/>
    <mergeCell ref="W56:W58"/>
    <mergeCell ref="X56:X59"/>
    <mergeCell ref="AP56:AP58"/>
    <mergeCell ref="AQ56:AQ58"/>
    <mergeCell ref="AR56:AR58"/>
    <mergeCell ref="P56:P58"/>
    <mergeCell ref="Q56:Q58"/>
    <mergeCell ref="R56:R58"/>
    <mergeCell ref="S56:S58"/>
    <mergeCell ref="T56:T58"/>
    <mergeCell ref="U56:U58"/>
    <mergeCell ref="J56:J58"/>
    <mergeCell ref="K56:K58"/>
    <mergeCell ref="L56:L58"/>
    <mergeCell ref="M56:M58"/>
    <mergeCell ref="N56:N58"/>
    <mergeCell ref="O56:O58"/>
    <mergeCell ref="W60:W62"/>
    <mergeCell ref="X60:X63"/>
    <mergeCell ref="AP60:AP62"/>
    <mergeCell ref="AQ60:AQ62"/>
    <mergeCell ref="AR60:AR62"/>
    <mergeCell ref="C64:C66"/>
    <mergeCell ref="D64:D66"/>
    <mergeCell ref="E64:E66"/>
    <mergeCell ref="H64:H66"/>
    <mergeCell ref="Q60:Q62"/>
    <mergeCell ref="R60:R62"/>
    <mergeCell ref="S60:S62"/>
    <mergeCell ref="T60:T62"/>
    <mergeCell ref="U60:U62"/>
    <mergeCell ref="V60:V62"/>
    <mergeCell ref="J60:J62"/>
    <mergeCell ref="K60:K62"/>
    <mergeCell ref="L60:L62"/>
    <mergeCell ref="M60:M62"/>
    <mergeCell ref="N60:N62"/>
    <mergeCell ref="P60:P62"/>
    <mergeCell ref="C60:C63"/>
    <mergeCell ref="D60:D63"/>
    <mergeCell ref="E60:E63"/>
    <mergeCell ref="H60:H63"/>
    <mergeCell ref="I60:I62"/>
    <mergeCell ref="AP64:AP66"/>
    <mergeCell ref="AQ64:AQ66"/>
    <mergeCell ref="AR64:AR66"/>
    <mergeCell ref="S71:S73"/>
    <mergeCell ref="T71:T73"/>
    <mergeCell ref="U71:U73"/>
    <mergeCell ref="J71:J73"/>
    <mergeCell ref="K71:K73"/>
    <mergeCell ref="L71:L73"/>
    <mergeCell ref="C67:C70"/>
    <mergeCell ref="D67:D70"/>
    <mergeCell ref="E67:E70"/>
    <mergeCell ref="H67:H70"/>
    <mergeCell ref="I67:I69"/>
    <mergeCell ref="J67:J69"/>
    <mergeCell ref="U64:U66"/>
    <mergeCell ref="V64:V66"/>
    <mergeCell ref="W64:W66"/>
    <mergeCell ref="X64:X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C75:C78"/>
    <mergeCell ref="D75:D78"/>
    <mergeCell ref="E75:E78"/>
    <mergeCell ref="H75:H78"/>
    <mergeCell ref="I75:I77"/>
    <mergeCell ref="V79:V81"/>
    <mergeCell ref="C71:C74"/>
    <mergeCell ref="D71:D74"/>
    <mergeCell ref="E71:E74"/>
    <mergeCell ref="H71:H74"/>
    <mergeCell ref="I71:I73"/>
    <mergeCell ref="Q67:Q70"/>
    <mergeCell ref="R67:R69"/>
    <mergeCell ref="X67:X70"/>
    <mergeCell ref="AP67:AP69"/>
    <mergeCell ref="AQ67:AQ69"/>
    <mergeCell ref="AR67:AR69"/>
    <mergeCell ref="K67:K69"/>
    <mergeCell ref="L67:L69"/>
    <mergeCell ref="M67:M69"/>
    <mergeCell ref="N67:N69"/>
    <mergeCell ref="O67:O69"/>
    <mergeCell ref="P67:P69"/>
    <mergeCell ref="V71:V73"/>
    <mergeCell ref="W71:W73"/>
    <mergeCell ref="X71:X74"/>
    <mergeCell ref="AP71:AP73"/>
    <mergeCell ref="AQ71:AQ73"/>
    <mergeCell ref="AR71:AR73"/>
    <mergeCell ref="P71:P73"/>
    <mergeCell ref="Q71:Q73"/>
    <mergeCell ref="R71:R73"/>
    <mergeCell ref="AQ83:AQ85"/>
    <mergeCell ref="AR83:AR85"/>
    <mergeCell ref="P83:P85"/>
    <mergeCell ref="Q83:Q85"/>
    <mergeCell ref="R83:R85"/>
    <mergeCell ref="S83:S85"/>
    <mergeCell ref="M71:M73"/>
    <mergeCell ref="N71:N73"/>
    <mergeCell ref="O71:O73"/>
    <mergeCell ref="C79:C82"/>
    <mergeCell ref="D79:D82"/>
    <mergeCell ref="E79:E82"/>
    <mergeCell ref="H79:H82"/>
    <mergeCell ref="I79:I81"/>
    <mergeCell ref="V75:V77"/>
    <mergeCell ref="W75:W77"/>
    <mergeCell ref="X75:X78"/>
    <mergeCell ref="AP75:AP77"/>
    <mergeCell ref="AQ75:AQ77"/>
    <mergeCell ref="AR75:AR77"/>
    <mergeCell ref="P75:P77"/>
    <mergeCell ref="Q75:Q77"/>
    <mergeCell ref="R75:R77"/>
    <mergeCell ref="S75:S77"/>
    <mergeCell ref="T75:T77"/>
    <mergeCell ref="U75:U77"/>
    <mergeCell ref="J75:J77"/>
    <mergeCell ref="K75:K77"/>
    <mergeCell ref="L75:L77"/>
    <mergeCell ref="M75:M77"/>
    <mergeCell ref="N75:N77"/>
    <mergeCell ref="O75:O77"/>
    <mergeCell ref="W79:W81"/>
    <mergeCell ref="X79:X82"/>
    <mergeCell ref="AP79:AP81"/>
    <mergeCell ref="AQ79:AQ81"/>
    <mergeCell ref="AR79:AR81"/>
    <mergeCell ref="P79:P81"/>
    <mergeCell ref="Q79:Q81"/>
    <mergeCell ref="R79:R81"/>
    <mergeCell ref="S79:S81"/>
    <mergeCell ref="T79:T81"/>
    <mergeCell ref="U79:U81"/>
    <mergeCell ref="J79:J81"/>
    <mergeCell ref="K79:K81"/>
    <mergeCell ref="L79:L81"/>
    <mergeCell ref="M79:M81"/>
    <mergeCell ref="N79:N81"/>
    <mergeCell ref="O79:O81"/>
    <mergeCell ref="T83:T85"/>
    <mergeCell ref="U83:U85"/>
    <mergeCell ref="J83:J85"/>
    <mergeCell ref="K83:K85"/>
    <mergeCell ref="L83:L85"/>
    <mergeCell ref="M83:M85"/>
    <mergeCell ref="N83:N85"/>
    <mergeCell ref="O83:O85"/>
    <mergeCell ref="C91:C94"/>
    <mergeCell ref="D91:D94"/>
    <mergeCell ref="E91:E94"/>
    <mergeCell ref="H91:H94"/>
    <mergeCell ref="I91:I93"/>
    <mergeCell ref="V87:V89"/>
    <mergeCell ref="W87:W89"/>
    <mergeCell ref="X87:X90"/>
    <mergeCell ref="AP87:AP89"/>
    <mergeCell ref="V91:V93"/>
    <mergeCell ref="W91:W93"/>
    <mergeCell ref="X91:X94"/>
    <mergeCell ref="AP91:AP93"/>
    <mergeCell ref="C83:C86"/>
    <mergeCell ref="D83:D86"/>
    <mergeCell ref="E83:E86"/>
    <mergeCell ref="H83:H86"/>
    <mergeCell ref="I83:I85"/>
    <mergeCell ref="V83:V85"/>
    <mergeCell ref="W83:W85"/>
    <mergeCell ref="X83:X86"/>
    <mergeCell ref="AP83:AP85"/>
    <mergeCell ref="AQ87:AQ89"/>
    <mergeCell ref="AR87:AR89"/>
    <mergeCell ref="P87:P89"/>
    <mergeCell ref="Q87:Q89"/>
    <mergeCell ref="R87:R89"/>
    <mergeCell ref="S87:S89"/>
    <mergeCell ref="T87:T89"/>
    <mergeCell ref="U87:U89"/>
    <mergeCell ref="J87:J89"/>
    <mergeCell ref="K87:K89"/>
    <mergeCell ref="L87:L89"/>
    <mergeCell ref="M87:M89"/>
    <mergeCell ref="N87:N89"/>
    <mergeCell ref="O87:O89"/>
    <mergeCell ref="C87:C90"/>
    <mergeCell ref="D87:D90"/>
    <mergeCell ref="E87:E90"/>
    <mergeCell ref="H87:H90"/>
    <mergeCell ref="I87:I89"/>
    <mergeCell ref="AQ91:AQ93"/>
    <mergeCell ref="AR91:AR93"/>
    <mergeCell ref="P91:P93"/>
    <mergeCell ref="Q91:Q93"/>
    <mergeCell ref="R91:R93"/>
    <mergeCell ref="S91:S93"/>
    <mergeCell ref="T91:T93"/>
    <mergeCell ref="U91:U93"/>
    <mergeCell ref="J91:J93"/>
    <mergeCell ref="K91:K93"/>
    <mergeCell ref="L91:L93"/>
    <mergeCell ref="M91:M93"/>
    <mergeCell ref="N91:N93"/>
    <mergeCell ref="O91:O93"/>
    <mergeCell ref="V95:V98"/>
    <mergeCell ref="W95:W98"/>
    <mergeCell ref="X95:X98"/>
    <mergeCell ref="H99:H102"/>
    <mergeCell ref="I99:I102"/>
    <mergeCell ref="J99:J102"/>
    <mergeCell ref="P95:P98"/>
    <mergeCell ref="Q95:Q98"/>
    <mergeCell ref="R95:R98"/>
    <mergeCell ref="S95:S98"/>
    <mergeCell ref="T95:T98"/>
    <mergeCell ref="U95:U98"/>
    <mergeCell ref="J95:J98"/>
    <mergeCell ref="K95:K98"/>
    <mergeCell ref="L95:L98"/>
    <mergeCell ref="M95:M98"/>
    <mergeCell ref="N95:N98"/>
    <mergeCell ref="O95:O98"/>
    <mergeCell ref="C95:C98"/>
    <mergeCell ref="D95:D98"/>
    <mergeCell ref="E95:E98"/>
    <mergeCell ref="H95:H98"/>
    <mergeCell ref="I95:I98"/>
    <mergeCell ref="Q99:Q102"/>
    <mergeCell ref="R99:R102"/>
    <mergeCell ref="S99:S102"/>
    <mergeCell ref="X99:X102"/>
    <mergeCell ref="C103:C106"/>
    <mergeCell ref="D103:D106"/>
    <mergeCell ref="E103:E106"/>
    <mergeCell ref="H103:H106"/>
    <mergeCell ref="I103:I106"/>
    <mergeCell ref="K99:K102"/>
    <mergeCell ref="L99:L102"/>
    <mergeCell ref="M99:M102"/>
    <mergeCell ref="N99:N102"/>
    <mergeCell ref="O99:O102"/>
    <mergeCell ref="P99:P102"/>
    <mergeCell ref="Q107:Q110"/>
    <mergeCell ref="R107:R110"/>
    <mergeCell ref="S107:S110"/>
    <mergeCell ref="T107:T110"/>
    <mergeCell ref="U107:U110"/>
    <mergeCell ref="V107:V110"/>
    <mergeCell ref="K107:K110"/>
    <mergeCell ref="L107:L110"/>
    <mergeCell ref="M107:M110"/>
    <mergeCell ref="N107:N110"/>
    <mergeCell ref="O107:O110"/>
    <mergeCell ref="P107:P110"/>
    <mergeCell ref="V103:V106"/>
    <mergeCell ref="W103:W106"/>
    <mergeCell ref="C99:C102"/>
    <mergeCell ref="D99:D102"/>
    <mergeCell ref="E99:E102"/>
    <mergeCell ref="X103:X106"/>
    <mergeCell ref="C107:C110"/>
    <mergeCell ref="D107:D110"/>
    <mergeCell ref="E107:E110"/>
    <mergeCell ref="H107:H110"/>
    <mergeCell ref="I107:I110"/>
    <mergeCell ref="J107:J110"/>
    <mergeCell ref="P103:P106"/>
    <mergeCell ref="Q103:Q106"/>
    <mergeCell ref="R103:R106"/>
    <mergeCell ref="S103:S106"/>
    <mergeCell ref="T103:T106"/>
    <mergeCell ref="U103:U106"/>
    <mergeCell ref="J103:J106"/>
    <mergeCell ref="K103:K106"/>
    <mergeCell ref="L103:L106"/>
    <mergeCell ref="M103:M106"/>
    <mergeCell ref="N103:N106"/>
    <mergeCell ref="O103:O106"/>
    <mergeCell ref="W107:W110"/>
    <mergeCell ref="X107:X110"/>
    <mergeCell ref="X111:X114"/>
    <mergeCell ref="C115:C118"/>
    <mergeCell ref="D115:D118"/>
    <mergeCell ref="E115:E118"/>
    <mergeCell ref="H115:H118"/>
    <mergeCell ref="I115:I118"/>
    <mergeCell ref="J115:J118"/>
    <mergeCell ref="K115:K118"/>
    <mergeCell ref="L115:L118"/>
    <mergeCell ref="R111:R114"/>
    <mergeCell ref="S111:S114"/>
    <mergeCell ref="T111:T114"/>
    <mergeCell ref="U111:U114"/>
    <mergeCell ref="V111:V114"/>
    <mergeCell ref="W111:W114"/>
    <mergeCell ref="L111:L114"/>
    <mergeCell ref="M111:M114"/>
    <mergeCell ref="N111:N114"/>
    <mergeCell ref="O111:O114"/>
    <mergeCell ref="P111:P114"/>
    <mergeCell ref="Q111:Q114"/>
    <mergeCell ref="C111:C114"/>
    <mergeCell ref="D111:D114"/>
    <mergeCell ref="E111:E114"/>
    <mergeCell ref="H111:H114"/>
    <mergeCell ref="I111:I114"/>
    <mergeCell ref="J111:J114"/>
    <mergeCell ref="K111:K114"/>
    <mergeCell ref="T115:T118"/>
    <mergeCell ref="U115:U118"/>
    <mergeCell ref="V115:V118"/>
    <mergeCell ref="W115:W118"/>
    <mergeCell ref="X115:X118"/>
    <mergeCell ref="C119:C122"/>
    <mergeCell ref="D119:D122"/>
    <mergeCell ref="E119:E122"/>
    <mergeCell ref="H119:H122"/>
    <mergeCell ref="M115:M118"/>
    <mergeCell ref="N115:N118"/>
    <mergeCell ref="O115:O118"/>
    <mergeCell ref="P115:P118"/>
    <mergeCell ref="Q115:Q118"/>
    <mergeCell ref="S115:S118"/>
    <mergeCell ref="P123:P126"/>
    <mergeCell ref="Q123:Q126"/>
    <mergeCell ref="R123:R126"/>
    <mergeCell ref="S123:S126"/>
    <mergeCell ref="T123:T126"/>
    <mergeCell ref="U123:U126"/>
    <mergeCell ref="J123:J126"/>
    <mergeCell ref="K123:K126"/>
    <mergeCell ref="L123:L126"/>
    <mergeCell ref="M123:M126"/>
    <mergeCell ref="N123:N126"/>
    <mergeCell ref="O123:O126"/>
    <mergeCell ref="U119:U122"/>
    <mergeCell ref="V119:V122"/>
    <mergeCell ref="W119:W122"/>
    <mergeCell ref="X119:X122"/>
    <mergeCell ref="C123:C126"/>
    <mergeCell ref="D123:D126"/>
    <mergeCell ref="E123:E126"/>
    <mergeCell ref="H123:H126"/>
    <mergeCell ref="I123:I126"/>
    <mergeCell ref="O119:O122"/>
    <mergeCell ref="P119:P122"/>
    <mergeCell ref="Q119:Q122"/>
    <mergeCell ref="R119:R122"/>
    <mergeCell ref="S119:S122"/>
    <mergeCell ref="T119:T122"/>
    <mergeCell ref="I119:I122"/>
    <mergeCell ref="J119:J122"/>
    <mergeCell ref="K119:K122"/>
    <mergeCell ref="L119:L122"/>
    <mergeCell ref="M119:M122"/>
    <mergeCell ref="N119:N122"/>
    <mergeCell ref="V123:V126"/>
    <mergeCell ref="W123:W126"/>
    <mergeCell ref="X123:X126"/>
    <mergeCell ref="W127:W130"/>
    <mergeCell ref="X127:X130"/>
    <mergeCell ref="Q127:Q130"/>
    <mergeCell ref="R127:R130"/>
    <mergeCell ref="S127:S130"/>
    <mergeCell ref="T127:T130"/>
    <mergeCell ref="U127:U130"/>
    <mergeCell ref="V127:V130"/>
    <mergeCell ref="K127:K130"/>
    <mergeCell ref="L127:L130"/>
    <mergeCell ref="M127:M130"/>
    <mergeCell ref="N127:N130"/>
    <mergeCell ref="O127:O130"/>
    <mergeCell ref="P127:P130"/>
    <mergeCell ref="C127:C130"/>
    <mergeCell ref="D127:D130"/>
    <mergeCell ref="E127:E130"/>
    <mergeCell ref="H127:H130"/>
    <mergeCell ref="I127:I130"/>
    <mergeCell ref="J127:J130"/>
    <mergeCell ref="X131:X134"/>
    <mergeCell ref="C135:C138"/>
    <mergeCell ref="D135:D138"/>
    <mergeCell ref="E135:E138"/>
    <mergeCell ref="H135:H138"/>
    <mergeCell ref="I135:I138"/>
    <mergeCell ref="J135:J138"/>
    <mergeCell ref="K135:K138"/>
    <mergeCell ref="L135:L138"/>
    <mergeCell ref="R131:R134"/>
    <mergeCell ref="S131:S134"/>
    <mergeCell ref="T131:T134"/>
    <mergeCell ref="U131:U134"/>
    <mergeCell ref="V131:V134"/>
    <mergeCell ref="W131:W134"/>
    <mergeCell ref="L131:L134"/>
    <mergeCell ref="M131:M134"/>
    <mergeCell ref="N131:N134"/>
    <mergeCell ref="O131:O134"/>
    <mergeCell ref="P131:P134"/>
    <mergeCell ref="Q131:Q134"/>
    <mergeCell ref="C131:C134"/>
    <mergeCell ref="D131:D134"/>
    <mergeCell ref="E131:E134"/>
    <mergeCell ref="H131:H134"/>
    <mergeCell ref="I131:I134"/>
    <mergeCell ref="J131:J134"/>
    <mergeCell ref="K131:K134"/>
    <mergeCell ref="S135:S138"/>
    <mergeCell ref="T135:T138"/>
    <mergeCell ref="U135:U138"/>
    <mergeCell ref="V135:V138"/>
    <mergeCell ref="W135:W138"/>
    <mergeCell ref="X135:X138"/>
    <mergeCell ref="M135:M138"/>
    <mergeCell ref="N135:N138"/>
    <mergeCell ref="O135:O138"/>
    <mergeCell ref="P135:P138"/>
    <mergeCell ref="Q135:Q138"/>
    <mergeCell ref="R135:R138"/>
    <mergeCell ref="Q143:Q146"/>
    <mergeCell ref="R143:R146"/>
    <mergeCell ref="S143:S146"/>
    <mergeCell ref="T143:T146"/>
    <mergeCell ref="U143:U146"/>
    <mergeCell ref="V143:V146"/>
    <mergeCell ref="M143:M146"/>
    <mergeCell ref="N143:N146"/>
    <mergeCell ref="O143:O146"/>
    <mergeCell ref="P143:P146"/>
    <mergeCell ref="V139:V142"/>
    <mergeCell ref="W139:W142"/>
    <mergeCell ref="X139:X142"/>
    <mergeCell ref="W143:W146"/>
    <mergeCell ref="X143:X146"/>
    <mergeCell ref="C143:C146"/>
    <mergeCell ref="D143:D146"/>
    <mergeCell ref="E143:E146"/>
    <mergeCell ref="H143:H146"/>
    <mergeCell ref="I143:I146"/>
    <mergeCell ref="J143:J146"/>
    <mergeCell ref="P139:P142"/>
    <mergeCell ref="Q139:Q142"/>
    <mergeCell ref="R139:R142"/>
    <mergeCell ref="S139:S142"/>
    <mergeCell ref="T139:T142"/>
    <mergeCell ref="U139:U142"/>
    <mergeCell ref="J139:J142"/>
    <mergeCell ref="K139:K142"/>
    <mergeCell ref="L139:L142"/>
    <mergeCell ref="M139:M142"/>
    <mergeCell ref="N139:N142"/>
    <mergeCell ref="O139:O142"/>
    <mergeCell ref="C139:C142"/>
    <mergeCell ref="D139:D142"/>
    <mergeCell ref="E139:E142"/>
    <mergeCell ref="H139:H142"/>
    <mergeCell ref="I139:I142"/>
    <mergeCell ref="K143:K146"/>
    <mergeCell ref="L143:L146"/>
    <mergeCell ref="X147:X150"/>
    <mergeCell ref="C151:C154"/>
    <mergeCell ref="D151:D154"/>
    <mergeCell ref="E151:E154"/>
    <mergeCell ref="H151:H154"/>
    <mergeCell ref="I151:I154"/>
    <mergeCell ref="J151:J154"/>
    <mergeCell ref="K151:K154"/>
    <mergeCell ref="L151:L154"/>
    <mergeCell ref="R147:R150"/>
    <mergeCell ref="S147:S150"/>
    <mergeCell ref="T147:T150"/>
    <mergeCell ref="U147:U150"/>
    <mergeCell ref="V147:V150"/>
    <mergeCell ref="W147:W150"/>
    <mergeCell ref="L147:L150"/>
    <mergeCell ref="M147:M150"/>
    <mergeCell ref="N147:N150"/>
    <mergeCell ref="O147:O150"/>
    <mergeCell ref="P147:P150"/>
    <mergeCell ref="Q147:Q150"/>
    <mergeCell ref="C147:C150"/>
    <mergeCell ref="D147:D150"/>
    <mergeCell ref="E147:E150"/>
    <mergeCell ref="H147:H150"/>
    <mergeCell ref="I147:I150"/>
    <mergeCell ref="J147:J150"/>
    <mergeCell ref="K147:K150"/>
    <mergeCell ref="S151:S154"/>
    <mergeCell ref="T151:T154"/>
    <mergeCell ref="U151:U154"/>
    <mergeCell ref="V151:V154"/>
    <mergeCell ref="W151:W154"/>
    <mergeCell ref="X151:X154"/>
    <mergeCell ref="M151:M154"/>
    <mergeCell ref="N151:N154"/>
    <mergeCell ref="O151:O154"/>
    <mergeCell ref="P151:P154"/>
    <mergeCell ref="Q151:Q154"/>
    <mergeCell ref="R151:R154"/>
    <mergeCell ref="Q159:Q162"/>
    <mergeCell ref="R159:R162"/>
    <mergeCell ref="S159:S162"/>
    <mergeCell ref="T159:T162"/>
    <mergeCell ref="U159:U162"/>
    <mergeCell ref="V159:V162"/>
    <mergeCell ref="M159:M162"/>
    <mergeCell ref="N159:N162"/>
    <mergeCell ref="O159:O162"/>
    <mergeCell ref="P159:P162"/>
    <mergeCell ref="V155:V158"/>
    <mergeCell ref="W155:W158"/>
    <mergeCell ref="X155:X158"/>
    <mergeCell ref="W159:W162"/>
    <mergeCell ref="X159:X162"/>
    <mergeCell ref="C159:C162"/>
    <mergeCell ref="D159:D162"/>
    <mergeCell ref="E159:E162"/>
    <mergeCell ref="H159:H162"/>
    <mergeCell ref="I159:I162"/>
    <mergeCell ref="J159:J162"/>
    <mergeCell ref="P155:P158"/>
    <mergeCell ref="Q155:Q158"/>
    <mergeCell ref="R155:R158"/>
    <mergeCell ref="S155:S158"/>
    <mergeCell ref="T155:T158"/>
    <mergeCell ref="U155:U158"/>
    <mergeCell ref="J155:J158"/>
    <mergeCell ref="K155:K158"/>
    <mergeCell ref="L155:L158"/>
    <mergeCell ref="M155:M158"/>
    <mergeCell ref="N155:N158"/>
    <mergeCell ref="O155:O158"/>
    <mergeCell ref="C155:C158"/>
    <mergeCell ref="D155:D158"/>
    <mergeCell ref="E155:E158"/>
    <mergeCell ref="H155:H158"/>
    <mergeCell ref="I155:I158"/>
    <mergeCell ref="K159:K162"/>
    <mergeCell ref="L159:L162"/>
    <mergeCell ref="X163:X166"/>
    <mergeCell ref="C167:C170"/>
    <mergeCell ref="D167:D170"/>
    <mergeCell ref="E167:E170"/>
    <mergeCell ref="H167:H170"/>
    <mergeCell ref="I167:I170"/>
    <mergeCell ref="J167:J170"/>
    <mergeCell ref="K167:K170"/>
    <mergeCell ref="L167:L170"/>
    <mergeCell ref="R163:R166"/>
    <mergeCell ref="S163:S166"/>
    <mergeCell ref="T163:T166"/>
    <mergeCell ref="U163:U166"/>
    <mergeCell ref="V163:V166"/>
    <mergeCell ref="W163:W166"/>
    <mergeCell ref="L163:L166"/>
    <mergeCell ref="M163:M166"/>
    <mergeCell ref="N163:N166"/>
    <mergeCell ref="O163:O166"/>
    <mergeCell ref="P163:P166"/>
    <mergeCell ref="Q163:Q166"/>
    <mergeCell ref="C163:C166"/>
    <mergeCell ref="D163:D166"/>
    <mergeCell ref="E163:E166"/>
    <mergeCell ref="H163:H166"/>
    <mergeCell ref="I163:I166"/>
    <mergeCell ref="J163:J166"/>
    <mergeCell ref="K163:K166"/>
    <mergeCell ref="C171:C174"/>
    <mergeCell ref="D171:D174"/>
    <mergeCell ref="E171:E174"/>
    <mergeCell ref="H171:H174"/>
    <mergeCell ref="I171:I174"/>
    <mergeCell ref="S167:S170"/>
    <mergeCell ref="T167:T170"/>
    <mergeCell ref="U167:U170"/>
    <mergeCell ref="V167:V170"/>
    <mergeCell ref="W167:W170"/>
    <mergeCell ref="X167:X170"/>
    <mergeCell ref="M167:M170"/>
    <mergeCell ref="N167:N170"/>
    <mergeCell ref="O167:O170"/>
    <mergeCell ref="P167:P170"/>
    <mergeCell ref="Q167:Q170"/>
    <mergeCell ref="R167:R170"/>
    <mergeCell ref="V171:V174"/>
    <mergeCell ref="W171:W174"/>
    <mergeCell ref="X171:X174"/>
    <mergeCell ref="P171:P174"/>
    <mergeCell ref="Q171:Q174"/>
    <mergeCell ref="R171:R174"/>
    <mergeCell ref="S171:S174"/>
    <mergeCell ref="T171:T174"/>
    <mergeCell ref="U171:U174"/>
    <mergeCell ref="J171:J174"/>
    <mergeCell ref="K171:K174"/>
    <mergeCell ref="L171:L174"/>
    <mergeCell ref="M171:M174"/>
    <mergeCell ref="N171:N174"/>
    <mergeCell ref="O171:O174"/>
    <mergeCell ref="R179:R182"/>
    <mergeCell ref="S179:S182"/>
    <mergeCell ref="T179:T182"/>
    <mergeCell ref="U179:U182"/>
    <mergeCell ref="V179:V182"/>
    <mergeCell ref="L179:L182"/>
    <mergeCell ref="M179:M182"/>
    <mergeCell ref="N179:N182"/>
    <mergeCell ref="O179:O182"/>
    <mergeCell ref="P179:P182"/>
    <mergeCell ref="Q179:Q182"/>
    <mergeCell ref="W175:W178"/>
    <mergeCell ref="X175:X178"/>
    <mergeCell ref="C179:C182"/>
    <mergeCell ref="D179:D182"/>
    <mergeCell ref="E179:E182"/>
    <mergeCell ref="H179:H182"/>
    <mergeCell ref="I179:I182"/>
    <mergeCell ref="J179:J182"/>
    <mergeCell ref="K179:K182"/>
    <mergeCell ref="Q175:Q178"/>
    <mergeCell ref="R175:R178"/>
    <mergeCell ref="S175:S178"/>
    <mergeCell ref="T175:T178"/>
    <mergeCell ref="U175:U178"/>
    <mergeCell ref="V175:V178"/>
    <mergeCell ref="K175:K178"/>
    <mergeCell ref="L175:L178"/>
    <mergeCell ref="M175:M178"/>
    <mergeCell ref="N175:N178"/>
    <mergeCell ref="O175:O178"/>
    <mergeCell ref="P175:P178"/>
    <mergeCell ref="X179:X182"/>
    <mergeCell ref="C175:C178"/>
    <mergeCell ref="D175:D178"/>
    <mergeCell ref="E175:E178"/>
    <mergeCell ref="H175:H178"/>
    <mergeCell ref="I175:I178"/>
    <mergeCell ref="J175:J178"/>
    <mergeCell ref="W179:W182"/>
    <mergeCell ref="X183:X186"/>
    <mergeCell ref="C187:C190"/>
    <mergeCell ref="D187:D190"/>
    <mergeCell ref="E187:E190"/>
    <mergeCell ref="H187:H190"/>
    <mergeCell ref="I187:I190"/>
    <mergeCell ref="J187:J190"/>
    <mergeCell ref="K187:K190"/>
    <mergeCell ref="L187:L190"/>
    <mergeCell ref="R183:R186"/>
    <mergeCell ref="S183:S186"/>
    <mergeCell ref="T183:T186"/>
    <mergeCell ref="U183:U186"/>
    <mergeCell ref="V183:V186"/>
    <mergeCell ref="W183:W186"/>
    <mergeCell ref="L183:L186"/>
    <mergeCell ref="M183:M186"/>
    <mergeCell ref="N183:N186"/>
    <mergeCell ref="O183:O186"/>
    <mergeCell ref="P183:P186"/>
    <mergeCell ref="Q183:Q186"/>
    <mergeCell ref="C183:C186"/>
    <mergeCell ref="D183:D186"/>
    <mergeCell ref="E183:E186"/>
    <mergeCell ref="H183:H186"/>
    <mergeCell ref="I183:I186"/>
    <mergeCell ref="J183:J186"/>
    <mergeCell ref="K183:K186"/>
    <mergeCell ref="C191:C194"/>
    <mergeCell ref="D191:D194"/>
    <mergeCell ref="E191:E194"/>
    <mergeCell ref="H191:H194"/>
    <mergeCell ref="I191:I194"/>
    <mergeCell ref="S187:S190"/>
    <mergeCell ref="T187:T190"/>
    <mergeCell ref="U187:U190"/>
    <mergeCell ref="V187:V190"/>
    <mergeCell ref="W187:W190"/>
    <mergeCell ref="X187:X190"/>
    <mergeCell ref="M187:M190"/>
    <mergeCell ref="N187:N190"/>
    <mergeCell ref="O187:O190"/>
    <mergeCell ref="P187:P190"/>
    <mergeCell ref="Q187:Q190"/>
    <mergeCell ref="R187:R190"/>
    <mergeCell ref="V191:V194"/>
    <mergeCell ref="W191:W194"/>
    <mergeCell ref="X191:X194"/>
    <mergeCell ref="P191:P194"/>
    <mergeCell ref="Q191:Q194"/>
    <mergeCell ref="R191:R194"/>
    <mergeCell ref="S191:S194"/>
    <mergeCell ref="T191:T194"/>
    <mergeCell ref="U191:U194"/>
    <mergeCell ref="J191:J194"/>
    <mergeCell ref="K191:K194"/>
    <mergeCell ref="L191:L194"/>
    <mergeCell ref="M191:M194"/>
    <mergeCell ref="N191:N194"/>
    <mergeCell ref="O191:O194"/>
    <mergeCell ref="R199:R202"/>
    <mergeCell ref="S199:S202"/>
    <mergeCell ref="T199:T202"/>
    <mergeCell ref="U199:U202"/>
    <mergeCell ref="V199:V202"/>
    <mergeCell ref="L199:L202"/>
    <mergeCell ref="M199:M202"/>
    <mergeCell ref="N199:N202"/>
    <mergeCell ref="O199:O202"/>
    <mergeCell ref="P199:P202"/>
    <mergeCell ref="Q199:Q202"/>
    <mergeCell ref="W195:W198"/>
    <mergeCell ref="X195:X198"/>
    <mergeCell ref="X199:X202"/>
    <mergeCell ref="W199:W202"/>
    <mergeCell ref="C199:C202"/>
    <mergeCell ref="D199:D202"/>
    <mergeCell ref="E199:E202"/>
    <mergeCell ref="H199:H202"/>
    <mergeCell ref="I199:I202"/>
    <mergeCell ref="J199:J202"/>
    <mergeCell ref="K199:K202"/>
    <mergeCell ref="Q195:Q198"/>
    <mergeCell ref="R195:R198"/>
    <mergeCell ref="S195:S198"/>
    <mergeCell ref="T195:T198"/>
    <mergeCell ref="U195:U198"/>
    <mergeCell ref="V195:V198"/>
    <mergeCell ref="K195:K198"/>
    <mergeCell ref="L195:L198"/>
    <mergeCell ref="M195:M198"/>
    <mergeCell ref="N195:N198"/>
    <mergeCell ref="O195:O198"/>
    <mergeCell ref="P195:P198"/>
    <mergeCell ref="C195:C198"/>
    <mergeCell ref="D195:D198"/>
    <mergeCell ref="E195:E198"/>
    <mergeCell ref="H195:H198"/>
    <mergeCell ref="I195:I198"/>
    <mergeCell ref="J195:J198"/>
    <mergeCell ref="S203:S206"/>
    <mergeCell ref="T203:T206"/>
    <mergeCell ref="U203:U206"/>
    <mergeCell ref="V203:V206"/>
    <mergeCell ref="W203:W206"/>
    <mergeCell ref="X203:X206"/>
    <mergeCell ref="M203:M206"/>
    <mergeCell ref="N203:N206"/>
    <mergeCell ref="O203:O206"/>
    <mergeCell ref="P203:P206"/>
    <mergeCell ref="Q203:Q206"/>
    <mergeCell ref="R203:R206"/>
    <mergeCell ref="V207:V210"/>
    <mergeCell ref="W207:W210"/>
    <mergeCell ref="X207:X210"/>
    <mergeCell ref="C203:C206"/>
    <mergeCell ref="D203:D206"/>
    <mergeCell ref="E203:E206"/>
    <mergeCell ref="H203:H206"/>
    <mergeCell ref="I203:I206"/>
    <mergeCell ref="J203:J206"/>
    <mergeCell ref="K203:K206"/>
    <mergeCell ref="L203:L206"/>
    <mergeCell ref="P207:P210"/>
    <mergeCell ref="Q207:Q210"/>
    <mergeCell ref="R207:R210"/>
    <mergeCell ref="S207:S210"/>
    <mergeCell ref="T207:T210"/>
    <mergeCell ref="U207:U210"/>
    <mergeCell ref="J207:J210"/>
    <mergeCell ref="K207:K210"/>
    <mergeCell ref="L207:L210"/>
    <mergeCell ref="E207:E210"/>
    <mergeCell ref="H207:H210"/>
    <mergeCell ref="I207:I210"/>
    <mergeCell ref="B219:B222"/>
    <mergeCell ref="B215:B218"/>
    <mergeCell ref="B211:B214"/>
    <mergeCell ref="V211:V214"/>
    <mergeCell ref="W211:W214"/>
    <mergeCell ref="X211:X214"/>
    <mergeCell ref="C215:C218"/>
    <mergeCell ref="D215:D218"/>
    <mergeCell ref="E215:E218"/>
    <mergeCell ref="H215:H218"/>
    <mergeCell ref="I215:I218"/>
    <mergeCell ref="P211:P214"/>
    <mergeCell ref="Q211:Q214"/>
    <mergeCell ref="R211:R214"/>
    <mergeCell ref="S211:S214"/>
    <mergeCell ref="T211:T214"/>
    <mergeCell ref="U211:U214"/>
    <mergeCell ref="J211:J214"/>
    <mergeCell ref="K211:K214"/>
    <mergeCell ref="L211:L214"/>
    <mergeCell ref="M211:M214"/>
    <mergeCell ref="N211:N214"/>
    <mergeCell ref="O211:O214"/>
    <mergeCell ref="X215:X218"/>
    <mergeCell ref="C211:C214"/>
    <mergeCell ref="D211:D214"/>
    <mergeCell ref="AN3:AN5"/>
    <mergeCell ref="AO3:AO5"/>
    <mergeCell ref="R219:R222"/>
    <mergeCell ref="S219:S222"/>
    <mergeCell ref="T219:T222"/>
    <mergeCell ref="U219:U222"/>
    <mergeCell ref="V219:V222"/>
    <mergeCell ref="W219:W222"/>
    <mergeCell ref="L219:L222"/>
    <mergeCell ref="M219:M222"/>
    <mergeCell ref="N219:N222"/>
    <mergeCell ref="O219:O222"/>
    <mergeCell ref="P219:P222"/>
    <mergeCell ref="Q219:Q222"/>
    <mergeCell ref="V215:V218"/>
    <mergeCell ref="W215:W218"/>
    <mergeCell ref="E211:E214"/>
    <mergeCell ref="H211:H214"/>
    <mergeCell ref="I211:I214"/>
    <mergeCell ref="E219:E222"/>
    <mergeCell ref="H219:H222"/>
    <mergeCell ref="J219:J222"/>
    <mergeCell ref="K219:K222"/>
    <mergeCell ref="P215:P218"/>
    <mergeCell ref="Q215:Q218"/>
    <mergeCell ref="R215:R218"/>
    <mergeCell ref="S215:S218"/>
    <mergeCell ref="T215:T218"/>
    <mergeCell ref="U215:U218"/>
    <mergeCell ref="J215:J218"/>
    <mergeCell ref="K215:K218"/>
    <mergeCell ref="L215:L218"/>
    <mergeCell ref="B60:B63"/>
    <mergeCell ref="B56:B59"/>
    <mergeCell ref="B53:B55"/>
    <mergeCell ref="B195:B198"/>
    <mergeCell ref="B187:B190"/>
    <mergeCell ref="B183:B186"/>
    <mergeCell ref="B179:B182"/>
    <mergeCell ref="B175:B178"/>
    <mergeCell ref="B167:B170"/>
    <mergeCell ref="B191:B194"/>
    <mergeCell ref="B171:B174"/>
    <mergeCell ref="B95:B98"/>
    <mergeCell ref="B91:B94"/>
    <mergeCell ref="B203:B206"/>
    <mergeCell ref="B199:B202"/>
    <mergeCell ref="X219:X222"/>
    <mergeCell ref="A223:E223"/>
    <mergeCell ref="C219:C222"/>
    <mergeCell ref="D219:D222"/>
    <mergeCell ref="B135:B138"/>
    <mergeCell ref="B155:B158"/>
    <mergeCell ref="B139:B142"/>
    <mergeCell ref="B87:B90"/>
    <mergeCell ref="M215:M218"/>
    <mergeCell ref="N215:N218"/>
    <mergeCell ref="O215:O218"/>
    <mergeCell ref="M207:M210"/>
    <mergeCell ref="N207:N210"/>
    <mergeCell ref="O207:O210"/>
    <mergeCell ref="B207:B210"/>
    <mergeCell ref="C207:C210"/>
    <mergeCell ref="D207:D210"/>
    <mergeCell ref="D235:D238"/>
    <mergeCell ref="D230:D233"/>
    <mergeCell ref="D240:D243"/>
    <mergeCell ref="D245:D248"/>
    <mergeCell ref="D234:AL234"/>
    <mergeCell ref="D239:AL239"/>
    <mergeCell ref="D244:AL244"/>
    <mergeCell ref="B25:B27"/>
    <mergeCell ref="B22:B24"/>
    <mergeCell ref="B18:B21"/>
    <mergeCell ref="B15:B17"/>
    <mergeCell ref="B107:B110"/>
    <mergeCell ref="B103:B106"/>
    <mergeCell ref="B99:B102"/>
    <mergeCell ref="B67:B70"/>
    <mergeCell ref="B64:B66"/>
    <mergeCell ref="B28:B30"/>
    <mergeCell ref="B131:B134"/>
    <mergeCell ref="B127:B130"/>
    <mergeCell ref="B123:B126"/>
    <mergeCell ref="B119:B122"/>
    <mergeCell ref="B115:B118"/>
    <mergeCell ref="B111:B114"/>
    <mergeCell ref="B163:B166"/>
    <mergeCell ref="B159:B162"/>
    <mergeCell ref="B151:B154"/>
    <mergeCell ref="B147:B150"/>
    <mergeCell ref="B143:B146"/>
    <mergeCell ref="B83:B86"/>
    <mergeCell ref="B79:B82"/>
    <mergeCell ref="B75:B78"/>
    <mergeCell ref="B71:B74"/>
    <mergeCell ref="D226:AL226"/>
    <mergeCell ref="Y227:Y229"/>
    <mergeCell ref="Z227:Z229"/>
    <mergeCell ref="AA227:AL227"/>
    <mergeCell ref="AA228:AA229"/>
    <mergeCell ref="AB228:AB229"/>
    <mergeCell ref="AC228:AC229"/>
    <mergeCell ref="AD228:AD229"/>
    <mergeCell ref="AE228:AF228"/>
    <mergeCell ref="AG228:AH228"/>
    <mergeCell ref="AI228:AJ228"/>
    <mergeCell ref="AK228:AK229"/>
    <mergeCell ref="AL228:AL229"/>
    <mergeCell ref="H227:H229"/>
    <mergeCell ref="F227:G229"/>
    <mergeCell ref="E227:E229"/>
    <mergeCell ref="D227:D229"/>
  </mergeCells>
  <conditionalFormatting sqref="AF173:AG173 AE101:AF101 AE157:AF157 AD94:AF94 AI184:AI222 AI135:AK135 AE171:AF171 AI173:AJ173 AI45:AJ45 AE133:AF133 AE155:AF155 AI25:AK25 AH167:AK167 AG199:AK199 AI88:AK89 AI183:AK183 AI6:AI182 AF174:AF222 AI60:AK60 AF6:AF172 AE80:AF80 AI175:AK175 AG93:AJ93 AG186:AH222 AE190:AF190 AG185 AG6:AH184 AJ6:AL222 AB6:AE222">
    <cfRule type="cellIs" dxfId="6" priority="3" operator="equal">
      <formula>"X"</formula>
    </cfRule>
  </conditionalFormatting>
  <pageMargins left="0.39370078740157483" right="0.19685039370078741" top="0.39370078740157483" bottom="0.19685039370078741" header="0.23622047244094491" footer="0.23622047244094491"/>
  <pageSetup paperSize="9" scale="54" orientation="portrait" horizontalDpi="4294967293" r:id="rId1"/>
  <headerFooter>
    <oddFooter>&amp;R&amp;P</oddFooter>
  </headerFooter>
  <rowBreaks count="5" manualBreakCount="5">
    <brk id="49" max="40" man="1"/>
    <brk id="94" max="40" man="1"/>
    <brk id="138" max="40" man="1"/>
    <brk id="182" max="40" man="1"/>
    <brk id="225" max="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Z115"/>
  <sheetViews>
    <sheetView view="pageBreakPreview" topLeftCell="B46" zoomScaleNormal="100" zoomScaleSheetLayoutView="100" workbookViewId="0">
      <selection activeCell="J103" sqref="J103"/>
    </sheetView>
  </sheetViews>
  <sheetFormatPr defaultRowHeight="19.5"/>
  <cols>
    <col min="1" max="1" width="0" style="1" hidden="1" customWidth="1"/>
    <col min="2" max="2" width="4.5703125" style="34" customWidth="1"/>
    <col min="3" max="3" width="5.42578125" style="34" customWidth="1"/>
    <col min="4" max="4" width="16" style="263" customWidth="1"/>
    <col min="5" max="5" width="25.140625" style="264" customWidth="1"/>
    <col min="6" max="6" width="6.140625" style="229" bestFit="1" customWidth="1"/>
    <col min="7" max="7" width="20" style="229" customWidth="1"/>
    <col min="8" max="8" width="21" style="34" hidden="1" customWidth="1"/>
    <col min="9" max="9" width="10.28515625" style="34" hidden="1" customWidth="1"/>
    <col min="10" max="23" width="3.7109375" style="34" customWidth="1"/>
    <col min="24" max="24" width="10.7109375" style="229" customWidth="1"/>
    <col min="25" max="25" width="7.140625" style="34" hidden="1" customWidth="1"/>
    <col min="26" max="26" width="10.42578125" style="520" customWidth="1"/>
    <col min="27" max="27" width="9.140625" style="1" customWidth="1"/>
    <col min="28" max="16384" width="9.140625" style="1"/>
  </cols>
  <sheetData>
    <row r="1" spans="1:26" ht="20.25">
      <c r="B1" s="1"/>
      <c r="C1" s="409" t="s">
        <v>0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</row>
    <row r="2" spans="1:26" s="2" customFormat="1" ht="18" customHeight="1">
      <c r="B2" s="411" t="s">
        <v>407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</row>
    <row r="3" spans="1:26" s="2" customFormat="1" ht="18" customHeight="1">
      <c r="A3" s="400" t="s">
        <v>1</v>
      </c>
      <c r="B3" s="421" t="s">
        <v>2</v>
      </c>
      <c r="C3" s="421" t="s">
        <v>3</v>
      </c>
      <c r="D3" s="423" t="s">
        <v>4</v>
      </c>
      <c r="E3" s="421" t="s">
        <v>408</v>
      </c>
      <c r="F3" s="421" t="s">
        <v>370</v>
      </c>
      <c r="G3" s="421" t="s">
        <v>6</v>
      </c>
      <c r="H3" s="421" t="s">
        <v>7</v>
      </c>
      <c r="I3" s="421" t="s">
        <v>9</v>
      </c>
      <c r="J3" s="421" t="s">
        <v>10</v>
      </c>
      <c r="K3" s="421" t="s">
        <v>11</v>
      </c>
      <c r="L3" s="422" t="s">
        <v>12</v>
      </c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0" t="s">
        <v>36</v>
      </c>
      <c r="Z3" s="518" t="s">
        <v>43</v>
      </c>
    </row>
    <row r="4" spans="1:26" s="5" customFormat="1" ht="37.5" customHeight="1">
      <c r="A4" s="400"/>
      <c r="B4" s="421"/>
      <c r="C4" s="421"/>
      <c r="D4" s="423"/>
      <c r="E4" s="421"/>
      <c r="F4" s="421"/>
      <c r="G4" s="421"/>
      <c r="H4" s="421"/>
      <c r="I4" s="421"/>
      <c r="J4" s="421"/>
      <c r="K4" s="421"/>
      <c r="L4" s="421" t="s">
        <v>27</v>
      </c>
      <c r="M4" s="421" t="s">
        <v>28</v>
      </c>
      <c r="N4" s="421" t="s">
        <v>29</v>
      </c>
      <c r="O4" s="421" t="s">
        <v>30</v>
      </c>
      <c r="P4" s="420" t="s">
        <v>409</v>
      </c>
      <c r="Q4" s="420"/>
      <c r="R4" s="420" t="s">
        <v>32</v>
      </c>
      <c r="S4" s="420"/>
      <c r="T4" s="420" t="s">
        <v>33</v>
      </c>
      <c r="U4" s="420"/>
      <c r="V4" s="420" t="s">
        <v>34</v>
      </c>
      <c r="W4" s="420" t="s">
        <v>35</v>
      </c>
      <c r="X4" s="420"/>
      <c r="Y4" s="241"/>
      <c r="Z4" s="518"/>
    </row>
    <row r="5" spans="1:26" s="6" customFormat="1" ht="24.75" customHeight="1">
      <c r="A5" s="400"/>
      <c r="B5" s="421"/>
      <c r="C5" s="421"/>
      <c r="D5" s="423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265" t="s">
        <v>41</v>
      </c>
      <c r="Q5" s="265" t="s">
        <v>42</v>
      </c>
      <c r="R5" s="265" t="s">
        <v>41</v>
      </c>
      <c r="S5" s="265" t="s">
        <v>42</v>
      </c>
      <c r="T5" s="265" t="s">
        <v>41</v>
      </c>
      <c r="U5" s="265" t="s">
        <v>42</v>
      </c>
      <c r="V5" s="420"/>
      <c r="W5" s="420"/>
      <c r="X5" s="420"/>
      <c r="Y5" s="242" t="s">
        <v>37</v>
      </c>
      <c r="Z5" s="518"/>
    </row>
    <row r="6" spans="1:26" ht="24" customHeight="1">
      <c r="B6" s="303">
        <v>1</v>
      </c>
      <c r="C6" s="303" t="str">
        <f>CONCATENATE("D-",B6)</f>
        <v>D-1</v>
      </c>
      <c r="D6" s="493" t="s">
        <v>44</v>
      </c>
      <c r="E6" s="415" t="s">
        <v>45</v>
      </c>
      <c r="F6" s="8">
        <v>1</v>
      </c>
      <c r="G6" s="9" t="s">
        <v>46</v>
      </c>
      <c r="H6" s="388" t="s">
        <v>47</v>
      </c>
      <c r="I6" s="388" t="s">
        <v>49</v>
      </c>
      <c r="J6" s="52"/>
      <c r="K6" s="261"/>
      <c r="L6" s="11"/>
      <c r="M6" s="101"/>
      <c r="N6" s="101"/>
      <c r="O6" s="101"/>
      <c r="P6" s="101"/>
      <c r="Q6" s="101"/>
      <c r="R6" s="101"/>
      <c r="S6" s="101"/>
      <c r="T6" s="101"/>
      <c r="U6" s="101"/>
      <c r="V6" s="101">
        <v>1</v>
      </c>
      <c r="W6" s="105"/>
      <c r="X6" s="85"/>
      <c r="Y6" s="148" t="s">
        <v>50</v>
      </c>
      <c r="Z6" s="149" t="s">
        <v>51</v>
      </c>
    </row>
    <row r="7" spans="1:26" ht="24" customHeight="1">
      <c r="B7" s="303"/>
      <c r="C7" s="303"/>
      <c r="D7" s="493"/>
      <c r="E7" s="415"/>
      <c r="F7" s="8">
        <v>2</v>
      </c>
      <c r="G7" s="9" t="s">
        <v>52</v>
      </c>
      <c r="H7" s="388"/>
      <c r="I7" s="388"/>
      <c r="J7" s="52"/>
      <c r="K7" s="261"/>
      <c r="L7" s="11"/>
      <c r="M7" s="101"/>
      <c r="N7" s="101"/>
      <c r="O7" s="101"/>
      <c r="P7" s="101"/>
      <c r="Q7" s="101"/>
      <c r="R7" s="101"/>
      <c r="S7" s="101"/>
      <c r="T7" s="101"/>
      <c r="U7" s="101">
        <v>1</v>
      </c>
      <c r="V7" s="105"/>
      <c r="W7" s="105"/>
      <c r="X7" s="85"/>
      <c r="Y7" s="148" t="s">
        <v>50</v>
      </c>
      <c r="Z7" s="149" t="s">
        <v>51</v>
      </c>
    </row>
    <row r="8" spans="1:26" ht="24" customHeight="1">
      <c r="B8" s="303"/>
      <c r="C8" s="303"/>
      <c r="D8" s="493"/>
      <c r="E8" s="415"/>
      <c r="F8" s="8">
        <v>3</v>
      </c>
      <c r="G8" s="9" t="s">
        <v>53</v>
      </c>
      <c r="H8" s="388"/>
      <c r="I8" s="388"/>
      <c r="J8" s="52"/>
      <c r="K8" s="261"/>
      <c r="L8" s="11"/>
      <c r="M8" s="101"/>
      <c r="N8" s="101"/>
      <c r="O8" s="101"/>
      <c r="P8" s="101"/>
      <c r="Q8" s="101"/>
      <c r="R8" s="101"/>
      <c r="S8" s="101"/>
      <c r="T8" s="101"/>
      <c r="U8" s="101">
        <v>1</v>
      </c>
      <c r="V8" s="105"/>
      <c r="W8" s="105"/>
      <c r="X8" s="85"/>
      <c r="Y8" s="150" t="s">
        <v>50</v>
      </c>
      <c r="Z8" s="151" t="s">
        <v>51</v>
      </c>
    </row>
    <row r="9" spans="1:26" ht="24" customHeight="1">
      <c r="B9" s="303">
        <v>2</v>
      </c>
      <c r="C9" s="303" t="s">
        <v>54</v>
      </c>
      <c r="D9" s="493" t="s">
        <v>55</v>
      </c>
      <c r="E9" s="415" t="s">
        <v>56</v>
      </c>
      <c r="F9" s="8">
        <v>1</v>
      </c>
      <c r="G9" s="9" t="s">
        <v>46</v>
      </c>
      <c r="H9" s="388" t="s">
        <v>57</v>
      </c>
      <c r="I9" s="388" t="s">
        <v>61</v>
      </c>
      <c r="J9" s="52"/>
      <c r="K9" s="261"/>
      <c r="L9" s="11"/>
      <c r="M9" s="101"/>
      <c r="N9" s="101"/>
      <c r="O9" s="101">
        <v>1</v>
      </c>
      <c r="P9" s="105"/>
      <c r="Q9" s="105"/>
      <c r="R9" s="105"/>
      <c r="S9" s="105"/>
      <c r="T9" s="107"/>
      <c r="U9" s="105"/>
      <c r="V9" s="105"/>
      <c r="W9" s="105"/>
      <c r="X9" s="82"/>
      <c r="Y9" s="148" t="s">
        <v>50</v>
      </c>
      <c r="Z9" s="151" t="s">
        <v>62</v>
      </c>
    </row>
    <row r="10" spans="1:26" ht="24" customHeight="1">
      <c r="B10" s="303"/>
      <c r="C10" s="303"/>
      <c r="D10" s="493"/>
      <c r="E10" s="415"/>
      <c r="F10" s="8">
        <v>2</v>
      </c>
      <c r="G10" s="9" t="s">
        <v>52</v>
      </c>
      <c r="H10" s="388"/>
      <c r="I10" s="388"/>
      <c r="J10" s="52"/>
      <c r="K10" s="261"/>
      <c r="L10" s="11"/>
      <c r="M10" s="102"/>
      <c r="N10" s="103"/>
      <c r="O10" s="103">
        <v>1</v>
      </c>
      <c r="P10" s="105"/>
      <c r="Q10" s="105"/>
      <c r="R10" s="105"/>
      <c r="S10" s="105"/>
      <c r="T10" s="107"/>
      <c r="U10" s="105"/>
      <c r="V10" s="105"/>
      <c r="W10" s="105"/>
      <c r="X10" s="82"/>
      <c r="Y10" s="148" t="s">
        <v>50</v>
      </c>
      <c r="Z10" s="151" t="s">
        <v>62</v>
      </c>
    </row>
    <row r="11" spans="1:26" ht="24" customHeight="1">
      <c r="B11" s="303"/>
      <c r="C11" s="303"/>
      <c r="D11" s="493"/>
      <c r="E11" s="415"/>
      <c r="F11" s="8">
        <v>3</v>
      </c>
      <c r="G11" s="9" t="s">
        <v>53</v>
      </c>
      <c r="H11" s="388"/>
      <c r="I11" s="388"/>
      <c r="J11" s="52"/>
      <c r="K11" s="261"/>
      <c r="L11" s="11"/>
      <c r="M11" s="102"/>
      <c r="N11" s="103">
        <v>1</v>
      </c>
      <c r="O11" s="105"/>
      <c r="P11" s="105"/>
      <c r="Q11" s="105"/>
      <c r="R11" s="105"/>
      <c r="S11" s="105"/>
      <c r="T11" s="107"/>
      <c r="U11" s="105"/>
      <c r="V11" s="105"/>
      <c r="W11" s="105"/>
      <c r="X11" s="82"/>
      <c r="Y11" s="148" t="s">
        <v>50</v>
      </c>
      <c r="Z11" s="151" t="s">
        <v>62</v>
      </c>
    </row>
    <row r="12" spans="1:26" ht="24" customHeight="1">
      <c r="B12" s="303">
        <v>3</v>
      </c>
      <c r="C12" s="303" t="s">
        <v>63</v>
      </c>
      <c r="D12" s="493" t="s">
        <v>64</v>
      </c>
      <c r="E12" s="415" t="s">
        <v>65</v>
      </c>
      <c r="F12" s="8">
        <v>1</v>
      </c>
      <c r="G12" s="9" t="s">
        <v>46</v>
      </c>
      <c r="H12" s="388" t="s">
        <v>57</v>
      </c>
      <c r="I12" s="388" t="s">
        <v>67</v>
      </c>
      <c r="J12" s="261"/>
      <c r="K12" s="261"/>
      <c r="L12" s="11"/>
      <c r="M12" s="104"/>
      <c r="N12" s="104">
        <v>1</v>
      </c>
      <c r="O12" s="105"/>
      <c r="P12" s="105"/>
      <c r="Q12" s="105"/>
      <c r="R12" s="105"/>
      <c r="S12" s="105"/>
      <c r="T12" s="107"/>
      <c r="U12" s="105"/>
      <c r="V12" s="105"/>
      <c r="W12" s="105"/>
      <c r="X12" s="82"/>
      <c r="Y12" s="148" t="s">
        <v>50</v>
      </c>
      <c r="Z12" s="151" t="s">
        <v>62</v>
      </c>
    </row>
    <row r="13" spans="1:26" ht="24" customHeight="1">
      <c r="B13" s="303"/>
      <c r="C13" s="303"/>
      <c r="D13" s="493"/>
      <c r="E13" s="415"/>
      <c r="F13" s="8">
        <v>2</v>
      </c>
      <c r="G13" s="9" t="s">
        <v>52</v>
      </c>
      <c r="H13" s="388"/>
      <c r="I13" s="388"/>
      <c r="J13" s="261"/>
      <c r="K13" s="261"/>
      <c r="L13" s="11"/>
      <c r="M13" s="104"/>
      <c r="N13" s="104"/>
      <c r="O13" s="104"/>
      <c r="P13" s="104"/>
      <c r="Q13" s="104">
        <v>1</v>
      </c>
      <c r="R13" s="105"/>
      <c r="S13" s="105"/>
      <c r="T13" s="107"/>
      <c r="U13" s="105"/>
      <c r="V13" s="105"/>
      <c r="W13" s="105"/>
      <c r="X13" s="82"/>
      <c r="Y13" s="148" t="s">
        <v>50</v>
      </c>
      <c r="Z13" s="151" t="s">
        <v>62</v>
      </c>
    </row>
    <row r="14" spans="1:26" ht="24" customHeight="1">
      <c r="B14" s="303"/>
      <c r="C14" s="303"/>
      <c r="D14" s="493"/>
      <c r="E14" s="415"/>
      <c r="F14" s="8">
        <v>3</v>
      </c>
      <c r="G14" s="9" t="s">
        <v>53</v>
      </c>
      <c r="H14" s="388"/>
      <c r="I14" s="388"/>
      <c r="J14" s="261"/>
      <c r="K14" s="261"/>
      <c r="L14" s="11"/>
      <c r="M14" s="104"/>
      <c r="N14" s="104"/>
      <c r="O14" s="104"/>
      <c r="P14" s="104"/>
      <c r="Q14" s="104">
        <v>1</v>
      </c>
      <c r="R14" s="105"/>
      <c r="S14" s="105"/>
      <c r="T14" s="107"/>
      <c r="U14" s="105"/>
      <c r="V14" s="105"/>
      <c r="W14" s="105"/>
      <c r="X14" s="82"/>
      <c r="Y14" s="148" t="s">
        <v>50</v>
      </c>
      <c r="Z14" s="151" t="s">
        <v>62</v>
      </c>
    </row>
    <row r="15" spans="1:26" ht="24" customHeight="1">
      <c r="B15" s="303">
        <v>4</v>
      </c>
      <c r="C15" s="303" t="s">
        <v>68</v>
      </c>
      <c r="D15" s="493" t="s">
        <v>69</v>
      </c>
      <c r="E15" s="415" t="s">
        <v>70</v>
      </c>
      <c r="F15" s="8">
        <v>1</v>
      </c>
      <c r="G15" s="9" t="s">
        <v>46</v>
      </c>
      <c r="H15" s="388" t="s">
        <v>71</v>
      </c>
      <c r="I15" s="388" t="s">
        <v>73</v>
      </c>
      <c r="J15" s="261"/>
      <c r="K15" s="261"/>
      <c r="L15" s="11"/>
      <c r="M15" s="136"/>
      <c r="N15" s="110"/>
      <c r="O15" s="110"/>
      <c r="P15" s="110"/>
      <c r="Q15" s="110"/>
      <c r="R15" s="110"/>
      <c r="S15" s="110"/>
      <c r="T15" s="108"/>
      <c r="U15" s="108"/>
      <c r="V15" s="108"/>
      <c r="W15" s="108">
        <v>1</v>
      </c>
      <c r="X15" s="82"/>
      <c r="Y15" s="148" t="s">
        <v>50</v>
      </c>
      <c r="Z15" s="151" t="s">
        <v>74</v>
      </c>
    </row>
    <row r="16" spans="1:26" ht="24" customHeight="1">
      <c r="B16" s="303"/>
      <c r="C16" s="303"/>
      <c r="D16" s="493"/>
      <c r="E16" s="415"/>
      <c r="F16" s="8">
        <v>2</v>
      </c>
      <c r="G16" s="9" t="s">
        <v>52</v>
      </c>
      <c r="H16" s="388"/>
      <c r="I16" s="388"/>
      <c r="J16" s="261"/>
      <c r="K16" s="261"/>
      <c r="L16" s="11"/>
      <c r="M16" s="136"/>
      <c r="N16" s="110"/>
      <c r="O16" s="110"/>
      <c r="P16" s="110"/>
      <c r="Q16" s="110"/>
      <c r="R16" s="110"/>
      <c r="S16" s="110"/>
      <c r="T16" s="108"/>
      <c r="U16" s="110"/>
      <c r="V16" s="110"/>
      <c r="W16" s="110">
        <v>1</v>
      </c>
      <c r="X16" s="82"/>
      <c r="Y16" s="148" t="s">
        <v>50</v>
      </c>
      <c r="Z16" s="151" t="s">
        <v>74</v>
      </c>
    </row>
    <row r="17" spans="2:26" ht="24" customHeight="1">
      <c r="B17" s="303"/>
      <c r="C17" s="303"/>
      <c r="D17" s="493"/>
      <c r="E17" s="415"/>
      <c r="F17" s="8">
        <v>3</v>
      </c>
      <c r="G17" s="9" t="s">
        <v>53</v>
      </c>
      <c r="H17" s="388"/>
      <c r="I17" s="388"/>
      <c r="J17" s="261"/>
      <c r="K17" s="261"/>
      <c r="L17" s="11"/>
      <c r="M17" s="136"/>
      <c r="N17" s="110"/>
      <c r="O17" s="110"/>
      <c r="P17" s="110"/>
      <c r="Q17" s="110"/>
      <c r="R17" s="110"/>
      <c r="S17" s="110"/>
      <c r="T17" s="108"/>
      <c r="U17" s="110"/>
      <c r="V17" s="110"/>
      <c r="W17" s="110">
        <v>1</v>
      </c>
      <c r="X17" s="82"/>
      <c r="Y17" s="148" t="s">
        <v>50</v>
      </c>
      <c r="Z17" s="151" t="s">
        <v>74</v>
      </c>
    </row>
    <row r="18" spans="2:26" ht="24" customHeight="1">
      <c r="B18" s="303">
        <v>5</v>
      </c>
      <c r="C18" s="303" t="s">
        <v>75</v>
      </c>
      <c r="D18" s="493" t="s">
        <v>76</v>
      </c>
      <c r="E18" s="415" t="s">
        <v>77</v>
      </c>
      <c r="F18" s="8">
        <v>1</v>
      </c>
      <c r="G18" s="9" t="s">
        <v>46</v>
      </c>
      <c r="H18" s="388" t="s">
        <v>78</v>
      </c>
      <c r="I18" s="388" t="s">
        <v>79</v>
      </c>
      <c r="J18" s="261"/>
      <c r="K18" s="261"/>
      <c r="L18" s="16"/>
      <c r="M18" s="123"/>
      <c r="N18" s="123"/>
      <c r="O18" s="123"/>
      <c r="P18" s="123"/>
      <c r="Q18" s="123"/>
      <c r="R18" s="123"/>
      <c r="S18" s="123">
        <v>1</v>
      </c>
      <c r="T18" s="107"/>
      <c r="U18" s="105"/>
      <c r="V18" s="105"/>
      <c r="W18" s="105"/>
      <c r="X18" s="82"/>
      <c r="Y18" s="148" t="s">
        <v>50</v>
      </c>
      <c r="Z18" s="151" t="s">
        <v>80</v>
      </c>
    </row>
    <row r="19" spans="2:26" ht="24" customHeight="1">
      <c r="B19" s="303"/>
      <c r="C19" s="303"/>
      <c r="D19" s="493"/>
      <c r="E19" s="415"/>
      <c r="F19" s="8">
        <v>2</v>
      </c>
      <c r="G19" s="9" t="s">
        <v>52</v>
      </c>
      <c r="H19" s="388"/>
      <c r="I19" s="388"/>
      <c r="J19" s="261"/>
      <c r="K19" s="261"/>
      <c r="L19" s="16"/>
      <c r="M19" s="123"/>
      <c r="N19" s="123"/>
      <c r="O19" s="123"/>
      <c r="P19" s="123"/>
      <c r="Q19" s="123"/>
      <c r="R19" s="123"/>
      <c r="S19" s="123"/>
      <c r="T19" s="123"/>
      <c r="U19" s="123"/>
      <c r="V19" s="123">
        <v>1</v>
      </c>
      <c r="W19" s="105"/>
      <c r="X19" s="85"/>
      <c r="Y19" s="148" t="s">
        <v>50</v>
      </c>
      <c r="Z19" s="151" t="s">
        <v>80</v>
      </c>
    </row>
    <row r="20" spans="2:26" ht="24" customHeight="1">
      <c r="B20" s="303"/>
      <c r="C20" s="303"/>
      <c r="D20" s="493"/>
      <c r="E20" s="415"/>
      <c r="F20" s="8">
        <v>3</v>
      </c>
      <c r="G20" s="9" t="s">
        <v>53</v>
      </c>
      <c r="H20" s="388"/>
      <c r="I20" s="388"/>
      <c r="J20" s="261"/>
      <c r="K20" s="261"/>
      <c r="L20" s="16"/>
      <c r="M20" s="123"/>
      <c r="N20" s="123"/>
      <c r="O20" s="123"/>
      <c r="P20" s="123"/>
      <c r="Q20" s="123"/>
      <c r="R20" s="123"/>
      <c r="S20" s="123"/>
      <c r="T20" s="123"/>
      <c r="U20" s="123"/>
      <c r="V20" s="123">
        <v>1</v>
      </c>
      <c r="W20" s="105"/>
      <c r="X20" s="85"/>
      <c r="Y20" s="150" t="s">
        <v>50</v>
      </c>
      <c r="Z20" s="151" t="s">
        <v>80</v>
      </c>
    </row>
    <row r="21" spans="2:26" ht="24" customHeight="1">
      <c r="B21" s="303"/>
      <c r="C21" s="303"/>
      <c r="D21" s="493"/>
      <c r="E21" s="415"/>
      <c r="F21" s="17">
        <v>4</v>
      </c>
      <c r="G21" s="260" t="s">
        <v>81</v>
      </c>
      <c r="H21" s="388"/>
      <c r="I21" s="388"/>
      <c r="J21" s="261"/>
      <c r="K21" s="261"/>
      <c r="L21" s="16"/>
      <c r="M21" s="123"/>
      <c r="N21" s="123"/>
      <c r="O21" s="123"/>
      <c r="P21" s="123"/>
      <c r="Q21" s="123"/>
      <c r="R21" s="106" t="s">
        <v>82</v>
      </c>
      <c r="S21" s="106" t="s">
        <v>82</v>
      </c>
      <c r="T21" s="106" t="s">
        <v>82</v>
      </c>
      <c r="U21" s="106" t="s">
        <v>82</v>
      </c>
      <c r="V21" s="123">
        <v>1</v>
      </c>
      <c r="W21" s="105"/>
      <c r="X21" s="85"/>
      <c r="Y21" s="150" t="s">
        <v>50</v>
      </c>
      <c r="Z21" s="151" t="s">
        <v>80</v>
      </c>
    </row>
    <row r="22" spans="2:26" ht="24" customHeight="1">
      <c r="B22" s="303">
        <v>6</v>
      </c>
      <c r="C22" s="303" t="s">
        <v>83</v>
      </c>
      <c r="D22" s="493" t="s">
        <v>84</v>
      </c>
      <c r="E22" s="415" t="s">
        <v>85</v>
      </c>
      <c r="F22" s="8">
        <v>1</v>
      </c>
      <c r="G22" s="9" t="s">
        <v>46</v>
      </c>
      <c r="H22" s="388" t="s">
        <v>86</v>
      </c>
      <c r="I22" s="388" t="s">
        <v>89</v>
      </c>
      <c r="J22" s="261"/>
      <c r="K22" s="261"/>
      <c r="L22" s="11"/>
      <c r="M22" s="137"/>
      <c r="N22" s="123"/>
      <c r="O22" s="123"/>
      <c r="P22" s="123"/>
      <c r="Q22" s="123"/>
      <c r="R22" s="123"/>
      <c r="S22" s="123"/>
      <c r="T22" s="138" t="s">
        <v>82</v>
      </c>
      <c r="U22" s="138" t="s">
        <v>82</v>
      </c>
      <c r="V22" s="123"/>
      <c r="W22" s="123">
        <v>1</v>
      </c>
      <c r="X22" s="178" t="s">
        <v>371</v>
      </c>
      <c r="Y22" s="148" t="s">
        <v>50</v>
      </c>
      <c r="Z22" s="151" t="s">
        <v>74</v>
      </c>
    </row>
    <row r="23" spans="2:26" ht="24" customHeight="1">
      <c r="B23" s="303"/>
      <c r="C23" s="303"/>
      <c r="D23" s="493"/>
      <c r="E23" s="415"/>
      <c r="F23" s="8">
        <v>2</v>
      </c>
      <c r="G23" s="9" t="s">
        <v>52</v>
      </c>
      <c r="H23" s="388"/>
      <c r="I23" s="388"/>
      <c r="J23" s="261"/>
      <c r="K23" s="261"/>
      <c r="L23" s="11"/>
      <c r="M23" s="137"/>
      <c r="N23" s="123"/>
      <c r="O23" s="123"/>
      <c r="P23" s="123"/>
      <c r="Q23" s="123"/>
      <c r="R23" s="123"/>
      <c r="S23" s="123"/>
      <c r="T23" s="115"/>
      <c r="U23" s="123"/>
      <c r="V23" s="123"/>
      <c r="W23" s="123">
        <v>1</v>
      </c>
      <c r="X23" s="178" t="s">
        <v>371</v>
      </c>
      <c r="Y23" s="148" t="s">
        <v>50</v>
      </c>
      <c r="Z23" s="151" t="s">
        <v>74</v>
      </c>
    </row>
    <row r="24" spans="2:26" ht="24" customHeight="1">
      <c r="B24" s="303"/>
      <c r="C24" s="303"/>
      <c r="D24" s="493"/>
      <c r="E24" s="415"/>
      <c r="F24" s="8">
        <v>3</v>
      </c>
      <c r="G24" s="9" t="s">
        <v>53</v>
      </c>
      <c r="H24" s="388"/>
      <c r="I24" s="388"/>
      <c r="J24" s="261"/>
      <c r="K24" s="261"/>
      <c r="L24" s="11"/>
      <c r="M24" s="137"/>
      <c r="N24" s="123"/>
      <c r="O24" s="123"/>
      <c r="P24" s="123"/>
      <c r="Q24" s="123"/>
      <c r="R24" s="123"/>
      <c r="S24" s="123"/>
      <c r="T24" s="115"/>
      <c r="U24" s="123"/>
      <c r="V24" s="123"/>
      <c r="W24" s="123">
        <v>1</v>
      </c>
      <c r="X24" s="178" t="s">
        <v>371</v>
      </c>
      <c r="Y24" s="148" t="s">
        <v>50</v>
      </c>
      <c r="Z24" s="151" t="s">
        <v>74</v>
      </c>
    </row>
    <row r="25" spans="2:26" ht="24" customHeight="1">
      <c r="B25" s="303">
        <v>7</v>
      </c>
      <c r="C25" s="303" t="s">
        <v>90</v>
      </c>
      <c r="D25" s="493" t="s">
        <v>91</v>
      </c>
      <c r="E25" s="415" t="s">
        <v>92</v>
      </c>
      <c r="F25" s="8">
        <v>1</v>
      </c>
      <c r="G25" s="9" t="s">
        <v>46</v>
      </c>
      <c r="H25" s="367" t="s">
        <v>93</v>
      </c>
      <c r="I25" s="388" t="s">
        <v>94</v>
      </c>
      <c r="J25" s="261"/>
      <c r="K25" s="261"/>
      <c r="L25" s="11"/>
      <c r="M25" s="101"/>
      <c r="N25" s="101"/>
      <c r="O25" s="101"/>
      <c r="P25" s="101"/>
      <c r="Q25" s="101"/>
      <c r="R25" s="101"/>
      <c r="S25" s="101"/>
      <c r="T25" s="101"/>
      <c r="U25" s="101"/>
      <c r="V25" s="101">
        <v>1</v>
      </c>
      <c r="W25" s="105"/>
      <c r="X25" s="82"/>
      <c r="Y25" s="148" t="s">
        <v>50</v>
      </c>
      <c r="Z25" s="151" t="s">
        <v>95</v>
      </c>
    </row>
    <row r="26" spans="2:26" ht="24" customHeight="1">
      <c r="B26" s="303"/>
      <c r="C26" s="303"/>
      <c r="D26" s="493"/>
      <c r="E26" s="415"/>
      <c r="F26" s="8">
        <v>2</v>
      </c>
      <c r="G26" s="9" t="s">
        <v>52</v>
      </c>
      <c r="H26" s="367"/>
      <c r="I26" s="388"/>
      <c r="J26" s="261"/>
      <c r="K26" s="261"/>
      <c r="L26" s="11"/>
      <c r="M26" s="101"/>
      <c r="N26" s="101"/>
      <c r="O26" s="101"/>
      <c r="P26" s="101"/>
      <c r="Q26" s="101"/>
      <c r="R26" s="101"/>
      <c r="S26" s="101">
        <v>1</v>
      </c>
      <c r="T26" s="107"/>
      <c r="U26" s="105"/>
      <c r="V26" s="105"/>
      <c r="W26" s="105"/>
      <c r="X26" s="83"/>
      <c r="Y26" s="148" t="s">
        <v>50</v>
      </c>
      <c r="Z26" s="151" t="s">
        <v>95</v>
      </c>
    </row>
    <row r="27" spans="2:26" ht="24" customHeight="1">
      <c r="B27" s="303"/>
      <c r="C27" s="303"/>
      <c r="D27" s="493"/>
      <c r="E27" s="415"/>
      <c r="F27" s="8">
        <v>3</v>
      </c>
      <c r="G27" s="9" t="s">
        <v>53</v>
      </c>
      <c r="H27" s="367"/>
      <c r="I27" s="388"/>
      <c r="J27" s="261"/>
      <c r="K27" s="261"/>
      <c r="L27" s="11"/>
      <c r="M27" s="101"/>
      <c r="N27" s="101"/>
      <c r="O27" s="101"/>
      <c r="P27" s="101"/>
      <c r="Q27" s="101"/>
      <c r="R27" s="101"/>
      <c r="S27" s="101">
        <v>1</v>
      </c>
      <c r="T27" s="107"/>
      <c r="U27" s="105"/>
      <c r="V27" s="105"/>
      <c r="W27" s="105"/>
      <c r="X27" s="83"/>
      <c r="Y27" s="148" t="s">
        <v>50</v>
      </c>
      <c r="Z27" s="151" t="s">
        <v>95</v>
      </c>
    </row>
    <row r="28" spans="2:26" ht="24" customHeight="1">
      <c r="B28" s="303">
        <v>8</v>
      </c>
      <c r="C28" s="303" t="s">
        <v>96</v>
      </c>
      <c r="D28" s="493" t="s">
        <v>97</v>
      </c>
      <c r="E28" s="415" t="s">
        <v>98</v>
      </c>
      <c r="F28" s="8">
        <v>1</v>
      </c>
      <c r="G28" s="9" t="s">
        <v>46</v>
      </c>
      <c r="H28" s="388" t="s">
        <v>99</v>
      </c>
      <c r="I28" s="388" t="s">
        <v>102</v>
      </c>
      <c r="J28" s="261"/>
      <c r="K28" s="261"/>
      <c r="L28" s="11"/>
      <c r="M28" s="101"/>
      <c r="N28" s="101"/>
      <c r="O28" s="101"/>
      <c r="P28" s="101"/>
      <c r="Q28" s="101"/>
      <c r="R28" s="101"/>
      <c r="S28" s="101"/>
      <c r="T28" s="108"/>
      <c r="U28" s="101"/>
      <c r="V28" s="101"/>
      <c r="W28" s="101">
        <v>1</v>
      </c>
      <c r="X28" s="83"/>
      <c r="Y28" s="148" t="s">
        <v>50</v>
      </c>
      <c r="Z28" s="151" t="s">
        <v>103</v>
      </c>
    </row>
    <row r="29" spans="2:26" ht="24" customHeight="1">
      <c r="B29" s="303"/>
      <c r="C29" s="303"/>
      <c r="D29" s="493"/>
      <c r="E29" s="415"/>
      <c r="F29" s="8">
        <v>2</v>
      </c>
      <c r="G29" s="9" t="s">
        <v>52</v>
      </c>
      <c r="H29" s="388"/>
      <c r="I29" s="388"/>
      <c r="J29" s="261"/>
      <c r="K29" s="261"/>
      <c r="L29" s="11"/>
      <c r="M29" s="101"/>
      <c r="N29" s="101"/>
      <c r="O29" s="101"/>
      <c r="P29" s="101"/>
      <c r="Q29" s="101"/>
      <c r="R29" s="101"/>
      <c r="S29" s="101"/>
      <c r="T29" s="108"/>
      <c r="U29" s="101"/>
      <c r="V29" s="101"/>
      <c r="W29" s="101">
        <v>1</v>
      </c>
      <c r="X29" s="83"/>
      <c r="Y29" s="148" t="s">
        <v>50</v>
      </c>
      <c r="Z29" s="151" t="s">
        <v>103</v>
      </c>
    </row>
    <row r="30" spans="2:26" ht="24" customHeight="1">
      <c r="B30" s="303"/>
      <c r="C30" s="303"/>
      <c r="D30" s="493"/>
      <c r="E30" s="415"/>
      <c r="F30" s="8">
        <v>3</v>
      </c>
      <c r="G30" s="9" t="s">
        <v>53</v>
      </c>
      <c r="H30" s="388"/>
      <c r="I30" s="388"/>
      <c r="J30" s="261"/>
      <c r="K30" s="261"/>
      <c r="L30" s="11"/>
      <c r="M30" s="101"/>
      <c r="N30" s="101"/>
      <c r="O30" s="101"/>
      <c r="P30" s="101"/>
      <c r="Q30" s="101"/>
      <c r="R30" s="101"/>
      <c r="S30" s="101"/>
      <c r="T30" s="108"/>
      <c r="U30" s="101"/>
      <c r="V30" s="101"/>
      <c r="W30" s="101">
        <v>1</v>
      </c>
      <c r="X30" s="83"/>
      <c r="Y30" s="148" t="s">
        <v>50</v>
      </c>
      <c r="Z30" s="151" t="s">
        <v>103</v>
      </c>
    </row>
    <row r="31" spans="2:26" ht="24" customHeight="1">
      <c r="B31" s="303">
        <v>9</v>
      </c>
      <c r="C31" s="303" t="s">
        <v>104</v>
      </c>
      <c r="D31" s="493" t="s">
        <v>95</v>
      </c>
      <c r="E31" s="415" t="s">
        <v>105</v>
      </c>
      <c r="F31" s="8">
        <v>1</v>
      </c>
      <c r="G31" s="9" t="s">
        <v>46</v>
      </c>
      <c r="H31" s="388" t="s">
        <v>99</v>
      </c>
      <c r="I31" s="388" t="s">
        <v>102</v>
      </c>
      <c r="J31" s="261"/>
      <c r="K31" s="261"/>
      <c r="L31" s="11"/>
      <c r="M31" s="101"/>
      <c r="N31" s="101"/>
      <c r="O31" s="101"/>
      <c r="P31" s="101"/>
      <c r="Q31" s="101"/>
      <c r="R31" s="101"/>
      <c r="S31" s="101"/>
      <c r="T31" s="108"/>
      <c r="U31" s="101"/>
      <c r="V31" s="101"/>
      <c r="W31" s="101">
        <v>1</v>
      </c>
      <c r="X31" s="490" t="s">
        <v>371</v>
      </c>
      <c r="Y31" s="150" t="s">
        <v>50</v>
      </c>
      <c r="Z31" s="151" t="s">
        <v>95</v>
      </c>
    </row>
    <row r="32" spans="2:26" ht="24" customHeight="1">
      <c r="B32" s="303"/>
      <c r="C32" s="303"/>
      <c r="D32" s="493"/>
      <c r="E32" s="415"/>
      <c r="F32" s="8">
        <v>2</v>
      </c>
      <c r="G32" s="9" t="s">
        <v>52</v>
      </c>
      <c r="H32" s="388"/>
      <c r="I32" s="388"/>
      <c r="J32" s="261"/>
      <c r="K32" s="261"/>
      <c r="L32" s="11">
        <v>1</v>
      </c>
      <c r="M32" s="105"/>
      <c r="N32" s="105"/>
      <c r="O32" s="105"/>
      <c r="P32" s="105"/>
      <c r="Q32" s="105"/>
      <c r="R32" s="105"/>
      <c r="S32" s="105"/>
      <c r="T32" s="107"/>
      <c r="U32" s="105"/>
      <c r="V32" s="105"/>
      <c r="W32" s="105"/>
      <c r="X32" s="85" t="s">
        <v>106</v>
      </c>
      <c r="Y32" s="150" t="s">
        <v>50</v>
      </c>
      <c r="Z32" s="151" t="s">
        <v>95</v>
      </c>
    </row>
    <row r="33" spans="2:26" ht="24" customHeight="1">
      <c r="B33" s="303"/>
      <c r="C33" s="303"/>
      <c r="D33" s="493"/>
      <c r="E33" s="415"/>
      <c r="F33" s="8">
        <v>3</v>
      </c>
      <c r="G33" s="9" t="s">
        <v>53</v>
      </c>
      <c r="H33" s="388"/>
      <c r="I33" s="388"/>
      <c r="J33" s="261"/>
      <c r="K33" s="261"/>
      <c r="L33" s="11"/>
      <c r="M33" s="101"/>
      <c r="N33" s="101"/>
      <c r="O33" s="101"/>
      <c r="P33" s="101"/>
      <c r="Q33" s="101"/>
      <c r="R33" s="101"/>
      <c r="S33" s="101"/>
      <c r="T33" s="108"/>
      <c r="U33" s="101"/>
      <c r="V33" s="101"/>
      <c r="W33" s="101">
        <v>1</v>
      </c>
      <c r="X33" s="490" t="s">
        <v>371</v>
      </c>
      <c r="Y33" s="150" t="s">
        <v>50</v>
      </c>
      <c r="Z33" s="151" t="s">
        <v>95</v>
      </c>
    </row>
    <row r="34" spans="2:26" ht="24" customHeight="1">
      <c r="B34" s="303">
        <v>10</v>
      </c>
      <c r="C34" s="303" t="s">
        <v>107</v>
      </c>
      <c r="D34" s="493" t="s">
        <v>108</v>
      </c>
      <c r="E34" s="415" t="s">
        <v>109</v>
      </c>
      <c r="F34" s="8">
        <v>1</v>
      </c>
      <c r="G34" s="9" t="s">
        <v>46</v>
      </c>
      <c r="H34" s="388" t="s">
        <v>110</v>
      </c>
      <c r="I34" s="388" t="s">
        <v>112</v>
      </c>
      <c r="J34" s="261"/>
      <c r="K34" s="261"/>
      <c r="L34" s="11">
        <v>1</v>
      </c>
      <c r="M34" s="105"/>
      <c r="N34" s="105"/>
      <c r="O34" s="105"/>
      <c r="P34" s="105"/>
      <c r="Q34" s="105"/>
      <c r="R34" s="105"/>
      <c r="S34" s="105"/>
      <c r="T34" s="107"/>
      <c r="U34" s="105"/>
      <c r="V34" s="105"/>
      <c r="W34" s="105"/>
      <c r="X34" s="82" t="s">
        <v>367</v>
      </c>
      <c r="Y34" s="148" t="s">
        <v>50</v>
      </c>
      <c r="Z34" s="151" t="s">
        <v>103</v>
      </c>
    </row>
    <row r="35" spans="2:26" ht="24" customHeight="1">
      <c r="B35" s="303"/>
      <c r="C35" s="303"/>
      <c r="D35" s="493"/>
      <c r="E35" s="415"/>
      <c r="F35" s="8">
        <v>2</v>
      </c>
      <c r="G35" s="9" t="s">
        <v>52</v>
      </c>
      <c r="H35" s="388"/>
      <c r="I35" s="388"/>
      <c r="J35" s="261"/>
      <c r="K35" s="261"/>
      <c r="L35" s="11"/>
      <c r="M35" s="101"/>
      <c r="N35" s="101"/>
      <c r="O35" s="101"/>
      <c r="P35" s="101"/>
      <c r="Q35" s="101"/>
      <c r="R35" s="101"/>
      <c r="S35" s="101"/>
      <c r="T35" s="101"/>
      <c r="U35" s="101"/>
      <c r="V35" s="101">
        <v>1</v>
      </c>
      <c r="W35" s="105"/>
      <c r="X35" s="82"/>
      <c r="Y35" s="148" t="s">
        <v>50</v>
      </c>
      <c r="Z35" s="151" t="s">
        <v>103</v>
      </c>
    </row>
    <row r="36" spans="2:26" ht="24" customHeight="1">
      <c r="B36" s="303"/>
      <c r="C36" s="303"/>
      <c r="D36" s="493"/>
      <c r="E36" s="415"/>
      <c r="F36" s="8">
        <v>3</v>
      </c>
      <c r="G36" s="9" t="s">
        <v>53</v>
      </c>
      <c r="H36" s="388"/>
      <c r="I36" s="388"/>
      <c r="J36" s="261"/>
      <c r="K36" s="261"/>
      <c r="L36" s="11"/>
      <c r="M36" s="101"/>
      <c r="N36" s="101"/>
      <c r="O36" s="101"/>
      <c r="P36" s="101"/>
      <c r="Q36" s="101"/>
      <c r="R36" s="101"/>
      <c r="S36" s="101"/>
      <c r="T36" s="108"/>
      <c r="U36" s="101"/>
      <c r="V36" s="101">
        <v>1</v>
      </c>
      <c r="W36" s="105"/>
      <c r="X36" s="82"/>
      <c r="Y36" s="148" t="s">
        <v>50</v>
      </c>
      <c r="Z36" s="151" t="s">
        <v>103</v>
      </c>
    </row>
    <row r="37" spans="2:26" ht="24" customHeight="1">
      <c r="B37" s="303">
        <v>11</v>
      </c>
      <c r="C37" s="303" t="s">
        <v>114</v>
      </c>
      <c r="D37" s="493" t="s">
        <v>115</v>
      </c>
      <c r="E37" s="415" t="s">
        <v>116</v>
      </c>
      <c r="F37" s="8">
        <v>1</v>
      </c>
      <c r="G37" s="9" t="s">
        <v>46</v>
      </c>
      <c r="H37" s="388" t="s">
        <v>110</v>
      </c>
      <c r="I37" s="388" t="s">
        <v>118</v>
      </c>
      <c r="J37" s="261"/>
      <c r="K37" s="261"/>
      <c r="L37" s="11"/>
      <c r="M37" s="109"/>
      <c r="N37" s="109"/>
      <c r="O37" s="109"/>
      <c r="P37" s="109"/>
      <c r="Q37" s="110"/>
      <c r="R37" s="110"/>
      <c r="S37" s="110">
        <v>1</v>
      </c>
      <c r="T37" s="107"/>
      <c r="U37" s="111"/>
      <c r="V37" s="111"/>
      <c r="W37" s="111"/>
      <c r="X37" s="84"/>
      <c r="Y37" s="148" t="s">
        <v>50</v>
      </c>
      <c r="Z37" s="151" t="s">
        <v>120</v>
      </c>
    </row>
    <row r="38" spans="2:26" ht="24" customHeight="1">
      <c r="B38" s="303"/>
      <c r="C38" s="303"/>
      <c r="D38" s="493"/>
      <c r="E38" s="415"/>
      <c r="F38" s="8">
        <v>2</v>
      </c>
      <c r="G38" s="9" t="s">
        <v>52</v>
      </c>
      <c r="H38" s="388"/>
      <c r="I38" s="388"/>
      <c r="J38" s="261"/>
      <c r="K38" s="261"/>
      <c r="L38" s="11"/>
      <c r="M38" s="109"/>
      <c r="N38" s="109"/>
      <c r="O38" s="109"/>
      <c r="P38" s="109"/>
      <c r="Q38" s="109"/>
      <c r="R38" s="109"/>
      <c r="S38" s="109"/>
      <c r="T38" s="112"/>
      <c r="U38" s="109">
        <v>1</v>
      </c>
      <c r="V38" s="111"/>
      <c r="W38" s="111"/>
      <c r="X38" s="84"/>
      <c r="Y38" s="150" t="s">
        <v>50</v>
      </c>
      <c r="Z38" s="151" t="s">
        <v>120</v>
      </c>
    </row>
    <row r="39" spans="2:26" ht="24" customHeight="1">
      <c r="B39" s="303"/>
      <c r="C39" s="303"/>
      <c r="D39" s="493"/>
      <c r="E39" s="415"/>
      <c r="F39" s="8">
        <v>3</v>
      </c>
      <c r="G39" s="9" t="s">
        <v>53</v>
      </c>
      <c r="H39" s="388"/>
      <c r="I39" s="388"/>
      <c r="J39" s="261"/>
      <c r="K39" s="261"/>
      <c r="L39" s="11"/>
      <c r="M39" s="104"/>
      <c r="N39" s="104">
        <v>1</v>
      </c>
      <c r="O39" s="105"/>
      <c r="P39" s="105"/>
      <c r="Q39" s="105"/>
      <c r="R39" s="105"/>
      <c r="S39" s="105"/>
      <c r="T39" s="107"/>
      <c r="U39" s="105"/>
      <c r="V39" s="105"/>
      <c r="W39" s="105"/>
      <c r="X39" s="84"/>
      <c r="Y39" s="150" t="s">
        <v>50</v>
      </c>
      <c r="Z39" s="151" t="s">
        <v>120</v>
      </c>
    </row>
    <row r="40" spans="2:26" ht="24" customHeight="1">
      <c r="B40" s="303">
        <v>12</v>
      </c>
      <c r="C40" s="303" t="s">
        <v>121</v>
      </c>
      <c r="D40" s="493" t="s">
        <v>122</v>
      </c>
      <c r="E40" s="415" t="s">
        <v>123</v>
      </c>
      <c r="F40" s="8">
        <v>1</v>
      </c>
      <c r="G40" s="9" t="s">
        <v>46</v>
      </c>
      <c r="H40" s="388" t="s">
        <v>124</v>
      </c>
      <c r="I40" s="388" t="s">
        <v>127</v>
      </c>
      <c r="J40" s="261"/>
      <c r="K40" s="261"/>
      <c r="L40" s="11"/>
      <c r="M40" s="104"/>
      <c r="N40" s="104"/>
      <c r="O40" s="104"/>
      <c r="P40" s="104"/>
      <c r="Q40" s="104"/>
      <c r="R40" s="104"/>
      <c r="S40" s="104"/>
      <c r="T40" s="114" t="s">
        <v>82</v>
      </c>
      <c r="U40" s="114" t="s">
        <v>82</v>
      </c>
      <c r="V40" s="101"/>
      <c r="W40" s="101">
        <v>1</v>
      </c>
      <c r="X40" s="491" t="s">
        <v>371</v>
      </c>
      <c r="Y40" s="150" t="s">
        <v>50</v>
      </c>
      <c r="Z40" s="151" t="s">
        <v>95</v>
      </c>
    </row>
    <row r="41" spans="2:26" ht="24" customHeight="1">
      <c r="B41" s="303"/>
      <c r="C41" s="303"/>
      <c r="D41" s="493"/>
      <c r="E41" s="415"/>
      <c r="F41" s="8">
        <v>2</v>
      </c>
      <c r="G41" s="9" t="s">
        <v>52</v>
      </c>
      <c r="H41" s="388"/>
      <c r="I41" s="388"/>
      <c r="J41" s="261"/>
      <c r="K41" s="261"/>
      <c r="L41" s="11"/>
      <c r="M41" s="104"/>
      <c r="N41" s="104"/>
      <c r="O41" s="104"/>
      <c r="P41" s="104"/>
      <c r="Q41" s="104"/>
      <c r="R41" s="104"/>
      <c r="S41" s="104"/>
      <c r="T41" s="115"/>
      <c r="U41" s="104"/>
      <c r="V41" s="101"/>
      <c r="W41" s="101">
        <v>1</v>
      </c>
      <c r="X41" s="491" t="s">
        <v>371</v>
      </c>
      <c r="Y41" s="150" t="s">
        <v>50</v>
      </c>
      <c r="Z41" s="151" t="s">
        <v>95</v>
      </c>
    </row>
    <row r="42" spans="2:26" ht="24" customHeight="1">
      <c r="B42" s="303"/>
      <c r="C42" s="303"/>
      <c r="D42" s="493"/>
      <c r="E42" s="415"/>
      <c r="F42" s="8">
        <v>3</v>
      </c>
      <c r="G42" s="9" t="s">
        <v>53</v>
      </c>
      <c r="H42" s="388"/>
      <c r="I42" s="388"/>
      <c r="J42" s="261"/>
      <c r="K42" s="261"/>
      <c r="L42" s="11"/>
      <c r="M42" s="104"/>
      <c r="N42" s="104"/>
      <c r="O42" s="104"/>
      <c r="P42" s="101"/>
      <c r="Q42" s="101"/>
      <c r="R42" s="101"/>
      <c r="S42" s="101"/>
      <c r="T42" s="108"/>
      <c r="U42" s="104"/>
      <c r="V42" s="101"/>
      <c r="W42" s="101">
        <v>1</v>
      </c>
      <c r="X42" s="491" t="s">
        <v>371</v>
      </c>
      <c r="Y42" s="150" t="s">
        <v>50</v>
      </c>
      <c r="Z42" s="151" t="s">
        <v>95</v>
      </c>
    </row>
    <row r="43" spans="2:26" ht="24" customHeight="1">
      <c r="B43" s="303">
        <v>13</v>
      </c>
      <c r="C43" s="303" t="s">
        <v>128</v>
      </c>
      <c r="D43" s="493" t="s">
        <v>129</v>
      </c>
      <c r="E43" s="415" t="s">
        <v>130</v>
      </c>
      <c r="F43" s="8">
        <v>1</v>
      </c>
      <c r="G43" s="9" t="s">
        <v>46</v>
      </c>
      <c r="H43" s="388" t="s">
        <v>131</v>
      </c>
      <c r="I43" s="388" t="s">
        <v>132</v>
      </c>
      <c r="J43" s="261"/>
      <c r="K43" s="261"/>
      <c r="L43" s="16"/>
      <c r="M43" s="104"/>
      <c r="N43" s="104"/>
      <c r="O43" s="104"/>
      <c r="P43" s="104"/>
      <c r="Q43" s="104"/>
      <c r="R43" s="104"/>
      <c r="S43" s="104"/>
      <c r="T43" s="104"/>
      <c r="U43" s="104"/>
      <c r="V43" s="104">
        <v>1</v>
      </c>
      <c r="W43" s="105"/>
      <c r="X43" s="82"/>
      <c r="Y43" s="148" t="s">
        <v>50</v>
      </c>
      <c r="Z43" s="149" t="s">
        <v>133</v>
      </c>
    </row>
    <row r="44" spans="2:26" ht="24" customHeight="1">
      <c r="B44" s="303"/>
      <c r="C44" s="303"/>
      <c r="D44" s="493"/>
      <c r="E44" s="415"/>
      <c r="F44" s="8">
        <v>2</v>
      </c>
      <c r="G44" s="9" t="s">
        <v>52</v>
      </c>
      <c r="H44" s="388"/>
      <c r="I44" s="388"/>
      <c r="J44" s="261"/>
      <c r="K44" s="261"/>
      <c r="L44" s="16"/>
      <c r="M44" s="104"/>
      <c r="N44" s="104"/>
      <c r="O44" s="104"/>
      <c r="P44" s="104"/>
      <c r="Q44" s="104"/>
      <c r="R44" s="104"/>
      <c r="S44" s="104"/>
      <c r="T44" s="104"/>
      <c r="U44" s="104"/>
      <c r="V44" s="104">
        <v>1</v>
      </c>
      <c r="W44" s="105"/>
      <c r="X44" s="82"/>
      <c r="Y44" s="148" t="s">
        <v>50</v>
      </c>
      <c r="Z44" s="149" t="s">
        <v>133</v>
      </c>
    </row>
    <row r="45" spans="2:26" ht="24" customHeight="1">
      <c r="B45" s="303"/>
      <c r="C45" s="303"/>
      <c r="D45" s="493"/>
      <c r="E45" s="415"/>
      <c r="F45" s="8">
        <v>3</v>
      </c>
      <c r="G45" s="9" t="s">
        <v>53</v>
      </c>
      <c r="H45" s="388"/>
      <c r="I45" s="388"/>
      <c r="J45" s="261"/>
      <c r="K45" s="261"/>
      <c r="L45" s="16"/>
      <c r="M45" s="104"/>
      <c r="N45" s="104"/>
      <c r="O45" s="104"/>
      <c r="P45" s="104"/>
      <c r="Q45" s="104"/>
      <c r="R45" s="104"/>
      <c r="S45" s="104"/>
      <c r="T45" s="104"/>
      <c r="U45" s="104"/>
      <c r="V45" s="104">
        <v>1</v>
      </c>
      <c r="W45" s="105"/>
      <c r="X45" s="82"/>
      <c r="Y45" s="148" t="s">
        <v>50</v>
      </c>
      <c r="Z45" s="149" t="s">
        <v>133</v>
      </c>
    </row>
    <row r="46" spans="2:26" ht="24" customHeight="1">
      <c r="B46" s="303"/>
      <c r="C46" s="303"/>
      <c r="D46" s="493"/>
      <c r="E46" s="415"/>
      <c r="F46" s="17">
        <v>4</v>
      </c>
      <c r="G46" s="260" t="s">
        <v>81</v>
      </c>
      <c r="H46" s="388"/>
      <c r="I46" s="388"/>
      <c r="J46" s="261"/>
      <c r="K46" s="261"/>
      <c r="L46" s="16"/>
      <c r="M46" s="104"/>
      <c r="N46" s="104">
        <v>1</v>
      </c>
      <c r="O46" s="105"/>
      <c r="P46" s="105"/>
      <c r="Q46" s="105"/>
      <c r="R46" s="106" t="s">
        <v>82</v>
      </c>
      <c r="S46" s="106" t="s">
        <v>82</v>
      </c>
      <c r="T46" s="106" t="s">
        <v>82</v>
      </c>
      <c r="U46" s="106" t="s">
        <v>82</v>
      </c>
      <c r="V46" s="105"/>
      <c r="W46" s="105"/>
      <c r="X46" s="82"/>
      <c r="Y46" s="148" t="s">
        <v>50</v>
      </c>
      <c r="Z46" s="151" t="s">
        <v>133</v>
      </c>
    </row>
    <row r="47" spans="2:26" ht="24" customHeight="1">
      <c r="B47" s="303">
        <v>14</v>
      </c>
      <c r="C47" s="303" t="s">
        <v>134</v>
      </c>
      <c r="D47" s="493" t="s">
        <v>135</v>
      </c>
      <c r="E47" s="415" t="s">
        <v>136</v>
      </c>
      <c r="F47" s="8">
        <v>1</v>
      </c>
      <c r="G47" s="9" t="s">
        <v>46</v>
      </c>
      <c r="H47" s="388" t="s">
        <v>137</v>
      </c>
      <c r="I47" s="388" t="s">
        <v>138</v>
      </c>
      <c r="J47" s="261"/>
      <c r="K47" s="261"/>
      <c r="L47" s="11"/>
      <c r="M47" s="110"/>
      <c r="N47" s="110"/>
      <c r="O47" s="110"/>
      <c r="P47" s="110"/>
      <c r="Q47" s="110"/>
      <c r="R47" s="110"/>
      <c r="S47" s="110"/>
      <c r="T47" s="139" t="s">
        <v>82</v>
      </c>
      <c r="U47" s="139" t="s">
        <v>82</v>
      </c>
      <c r="V47" s="123"/>
      <c r="W47" s="123">
        <v>1</v>
      </c>
      <c r="X47" s="85" t="s">
        <v>403</v>
      </c>
      <c r="Y47" s="150" t="s">
        <v>50</v>
      </c>
      <c r="Z47" s="151" t="s">
        <v>74</v>
      </c>
    </row>
    <row r="48" spans="2:26" ht="24" customHeight="1">
      <c r="B48" s="303"/>
      <c r="C48" s="303"/>
      <c r="D48" s="493"/>
      <c r="E48" s="415"/>
      <c r="F48" s="8">
        <v>2</v>
      </c>
      <c r="G48" s="9" t="s">
        <v>52</v>
      </c>
      <c r="H48" s="388"/>
      <c r="I48" s="388"/>
      <c r="J48" s="261"/>
      <c r="K48" s="261"/>
      <c r="L48" s="11"/>
      <c r="M48" s="110"/>
      <c r="N48" s="110"/>
      <c r="O48" s="110"/>
      <c r="P48" s="110"/>
      <c r="Q48" s="110"/>
      <c r="R48" s="110"/>
      <c r="S48" s="110"/>
      <c r="T48" s="108"/>
      <c r="U48" s="110"/>
      <c r="V48" s="110"/>
      <c r="W48" s="110">
        <v>1</v>
      </c>
      <c r="X48" s="85" t="s">
        <v>403</v>
      </c>
      <c r="Y48" s="150" t="s">
        <v>50</v>
      </c>
      <c r="Z48" s="151" t="s">
        <v>74</v>
      </c>
    </row>
    <row r="49" spans="2:26" ht="24" customHeight="1">
      <c r="B49" s="303"/>
      <c r="C49" s="303"/>
      <c r="D49" s="493"/>
      <c r="E49" s="415"/>
      <c r="F49" s="8">
        <v>3</v>
      </c>
      <c r="G49" s="9" t="s">
        <v>53</v>
      </c>
      <c r="H49" s="388"/>
      <c r="I49" s="388"/>
      <c r="J49" s="261"/>
      <c r="K49" s="261"/>
      <c r="L49" s="11"/>
      <c r="M49" s="110"/>
      <c r="N49" s="110"/>
      <c r="O49" s="110"/>
      <c r="P49" s="110"/>
      <c r="Q49" s="110"/>
      <c r="R49" s="110"/>
      <c r="S49" s="110"/>
      <c r="T49" s="108"/>
      <c r="U49" s="110"/>
      <c r="V49" s="110"/>
      <c r="W49" s="110">
        <v>1</v>
      </c>
      <c r="X49" s="85" t="s">
        <v>403</v>
      </c>
      <c r="Y49" s="150" t="s">
        <v>50</v>
      </c>
      <c r="Z49" s="151" t="s">
        <v>74</v>
      </c>
    </row>
    <row r="50" spans="2:26" ht="24" customHeight="1">
      <c r="B50" s="303">
        <v>15</v>
      </c>
      <c r="C50" s="303" t="s">
        <v>139</v>
      </c>
      <c r="D50" s="493" t="s">
        <v>140</v>
      </c>
      <c r="E50" s="415" t="s">
        <v>141</v>
      </c>
      <c r="F50" s="8">
        <v>1</v>
      </c>
      <c r="G50" s="9" t="s">
        <v>46</v>
      </c>
      <c r="H50" s="388" t="s">
        <v>142</v>
      </c>
      <c r="I50" s="388" t="s">
        <v>144</v>
      </c>
      <c r="J50" s="261"/>
      <c r="K50" s="261"/>
      <c r="L50" s="11"/>
      <c r="M50" s="116"/>
      <c r="N50" s="109"/>
      <c r="O50" s="109"/>
      <c r="P50" s="109"/>
      <c r="Q50" s="109"/>
      <c r="R50" s="109"/>
      <c r="S50" s="109"/>
      <c r="T50" s="109"/>
      <c r="U50" s="109"/>
      <c r="V50" s="109">
        <v>1</v>
      </c>
      <c r="W50" s="105"/>
      <c r="X50" s="82"/>
      <c r="Y50" s="148" t="s">
        <v>50</v>
      </c>
      <c r="Z50" s="151" t="s">
        <v>145</v>
      </c>
    </row>
    <row r="51" spans="2:26" ht="24" customHeight="1">
      <c r="B51" s="303"/>
      <c r="C51" s="303"/>
      <c r="D51" s="493"/>
      <c r="E51" s="415"/>
      <c r="F51" s="8">
        <v>2</v>
      </c>
      <c r="G51" s="9" t="s">
        <v>52</v>
      </c>
      <c r="H51" s="388"/>
      <c r="I51" s="388"/>
      <c r="J51" s="261"/>
      <c r="K51" s="261"/>
      <c r="L51" s="11"/>
      <c r="M51" s="116"/>
      <c r="N51" s="109"/>
      <c r="O51" s="109"/>
      <c r="P51" s="109"/>
      <c r="Q51" s="109"/>
      <c r="R51" s="109"/>
      <c r="S51" s="109"/>
      <c r="T51" s="109"/>
      <c r="U51" s="109"/>
      <c r="V51" s="109">
        <v>1</v>
      </c>
      <c r="W51" s="105"/>
      <c r="X51" s="82"/>
      <c r="Y51" s="148" t="s">
        <v>50</v>
      </c>
      <c r="Z51" s="151" t="s">
        <v>145</v>
      </c>
    </row>
    <row r="52" spans="2:26" ht="24" customHeight="1">
      <c r="B52" s="303"/>
      <c r="C52" s="303"/>
      <c r="D52" s="493"/>
      <c r="E52" s="415"/>
      <c r="F52" s="8">
        <v>3</v>
      </c>
      <c r="G52" s="9" t="s">
        <v>53</v>
      </c>
      <c r="H52" s="388"/>
      <c r="I52" s="388"/>
      <c r="J52" s="261"/>
      <c r="K52" s="261"/>
      <c r="L52" s="11"/>
      <c r="M52" s="116"/>
      <c r="N52" s="109"/>
      <c r="O52" s="109"/>
      <c r="P52" s="109"/>
      <c r="Q52" s="109"/>
      <c r="R52" s="109"/>
      <c r="S52" s="109"/>
      <c r="T52" s="109"/>
      <c r="U52" s="109">
        <v>1</v>
      </c>
      <c r="V52" s="105"/>
      <c r="W52" s="105"/>
      <c r="X52" s="82"/>
      <c r="Y52" s="148" t="s">
        <v>50</v>
      </c>
      <c r="Z52" s="151" t="s">
        <v>145</v>
      </c>
    </row>
    <row r="53" spans="2:26" ht="24" customHeight="1">
      <c r="B53" s="303">
        <v>16</v>
      </c>
      <c r="C53" s="303" t="s">
        <v>146</v>
      </c>
      <c r="D53" s="493" t="s">
        <v>147</v>
      </c>
      <c r="E53" s="415" t="s">
        <v>148</v>
      </c>
      <c r="F53" s="8">
        <v>1</v>
      </c>
      <c r="G53" s="9" t="s">
        <v>46</v>
      </c>
      <c r="H53" s="388" t="s">
        <v>149</v>
      </c>
      <c r="I53" s="388" t="s">
        <v>152</v>
      </c>
      <c r="J53" s="261"/>
      <c r="K53" s="261"/>
      <c r="L53" s="11"/>
      <c r="M53" s="101"/>
      <c r="N53" s="101"/>
      <c r="O53" s="101"/>
      <c r="P53" s="101"/>
      <c r="Q53" s="101"/>
      <c r="R53" s="101"/>
      <c r="S53" s="101"/>
      <c r="T53" s="108"/>
      <c r="U53" s="101"/>
      <c r="V53" s="101"/>
      <c r="W53" s="101">
        <v>1</v>
      </c>
      <c r="X53" s="82"/>
      <c r="Y53" s="150" t="s">
        <v>50</v>
      </c>
      <c r="Z53" s="151" t="s">
        <v>153</v>
      </c>
    </row>
    <row r="54" spans="2:26" ht="24" customHeight="1">
      <c r="B54" s="303"/>
      <c r="C54" s="303"/>
      <c r="D54" s="493"/>
      <c r="E54" s="415"/>
      <c r="F54" s="8">
        <v>2</v>
      </c>
      <c r="G54" s="9" t="s">
        <v>52</v>
      </c>
      <c r="H54" s="388"/>
      <c r="I54" s="388"/>
      <c r="J54" s="261"/>
      <c r="K54" s="261"/>
      <c r="L54" s="11"/>
      <c r="M54" s="101"/>
      <c r="N54" s="101"/>
      <c r="O54" s="101"/>
      <c r="P54" s="101"/>
      <c r="Q54" s="101"/>
      <c r="R54" s="101"/>
      <c r="S54" s="101"/>
      <c r="T54" s="108"/>
      <c r="U54" s="101"/>
      <c r="V54" s="101"/>
      <c r="W54" s="101">
        <v>1</v>
      </c>
      <c r="X54" s="82"/>
      <c r="Y54" s="150" t="s">
        <v>50</v>
      </c>
      <c r="Z54" s="151" t="s">
        <v>153</v>
      </c>
    </row>
    <row r="55" spans="2:26" ht="24" customHeight="1">
      <c r="B55" s="303"/>
      <c r="C55" s="303"/>
      <c r="D55" s="493"/>
      <c r="E55" s="415"/>
      <c r="F55" s="8">
        <v>3</v>
      </c>
      <c r="G55" s="9" t="s">
        <v>53</v>
      </c>
      <c r="H55" s="388"/>
      <c r="I55" s="388"/>
      <c r="J55" s="261"/>
      <c r="K55" s="261"/>
      <c r="L55" s="92"/>
      <c r="M55" s="118"/>
      <c r="N55" s="118"/>
      <c r="O55" s="118"/>
      <c r="P55" s="118"/>
      <c r="Q55" s="118"/>
      <c r="R55" s="118"/>
      <c r="S55" s="118"/>
      <c r="T55" s="119"/>
      <c r="U55" s="118"/>
      <c r="V55" s="118"/>
      <c r="W55" s="118">
        <v>1</v>
      </c>
      <c r="X55" s="82"/>
      <c r="Y55" s="150" t="s">
        <v>50</v>
      </c>
      <c r="Z55" s="151" t="s">
        <v>153</v>
      </c>
    </row>
    <row r="56" spans="2:26" ht="24" customHeight="1">
      <c r="B56" s="303">
        <v>17</v>
      </c>
      <c r="C56" s="303" t="s">
        <v>154</v>
      </c>
      <c r="D56" s="493" t="s">
        <v>155</v>
      </c>
      <c r="E56" s="415" t="s">
        <v>156</v>
      </c>
      <c r="F56" s="17">
        <v>1</v>
      </c>
      <c r="G56" s="9" t="s">
        <v>46</v>
      </c>
      <c r="H56" s="367" t="s">
        <v>157</v>
      </c>
      <c r="I56" s="388" t="s">
        <v>159</v>
      </c>
      <c r="J56" s="261"/>
      <c r="K56" s="261"/>
      <c r="L56" s="11"/>
      <c r="M56" s="120"/>
      <c r="N56" s="109"/>
      <c r="O56" s="109"/>
      <c r="P56" s="109"/>
      <c r="Q56" s="109"/>
      <c r="R56" s="109"/>
      <c r="S56" s="109"/>
      <c r="T56" s="121" t="s">
        <v>82</v>
      </c>
      <c r="U56" s="121" t="s">
        <v>82</v>
      </c>
      <c r="V56" s="109"/>
      <c r="W56" s="109">
        <v>1</v>
      </c>
      <c r="X56" s="85" t="s">
        <v>403</v>
      </c>
      <c r="Y56" s="150" t="s">
        <v>50</v>
      </c>
      <c r="Z56" s="151" t="s">
        <v>145</v>
      </c>
    </row>
    <row r="57" spans="2:26" ht="24" customHeight="1">
      <c r="B57" s="303"/>
      <c r="C57" s="303"/>
      <c r="D57" s="493"/>
      <c r="E57" s="415"/>
      <c r="F57" s="17">
        <v>2</v>
      </c>
      <c r="G57" s="9" t="s">
        <v>52</v>
      </c>
      <c r="H57" s="367"/>
      <c r="I57" s="388"/>
      <c r="J57" s="261"/>
      <c r="K57" s="261"/>
      <c r="L57" s="11"/>
      <c r="M57" s="120"/>
      <c r="N57" s="109"/>
      <c r="O57" s="109"/>
      <c r="P57" s="109"/>
      <c r="Q57" s="109"/>
      <c r="R57" s="109"/>
      <c r="S57" s="109"/>
      <c r="T57" s="112"/>
      <c r="U57" s="109"/>
      <c r="V57" s="109"/>
      <c r="W57" s="109">
        <v>1</v>
      </c>
      <c r="X57" s="85"/>
      <c r="Y57" s="150" t="s">
        <v>50</v>
      </c>
      <c r="Z57" s="151" t="s">
        <v>145</v>
      </c>
    </row>
    <row r="58" spans="2:26" ht="24" customHeight="1">
      <c r="B58" s="303"/>
      <c r="C58" s="303"/>
      <c r="D58" s="493"/>
      <c r="E58" s="415"/>
      <c r="F58" s="17">
        <v>3</v>
      </c>
      <c r="G58" s="9" t="s">
        <v>53</v>
      </c>
      <c r="H58" s="367"/>
      <c r="I58" s="388"/>
      <c r="J58" s="261"/>
      <c r="K58" s="261"/>
      <c r="L58" s="11"/>
      <c r="M58" s="120"/>
      <c r="N58" s="109"/>
      <c r="O58" s="109"/>
      <c r="P58" s="109"/>
      <c r="Q58" s="109"/>
      <c r="R58" s="109"/>
      <c r="S58" s="109"/>
      <c r="T58" s="112"/>
      <c r="U58" s="109"/>
      <c r="V58" s="109"/>
      <c r="W58" s="109">
        <v>1</v>
      </c>
      <c r="X58" s="85"/>
      <c r="Y58" s="150" t="s">
        <v>50</v>
      </c>
      <c r="Z58" s="151" t="s">
        <v>145</v>
      </c>
    </row>
    <row r="59" spans="2:26" ht="24" customHeight="1">
      <c r="B59" s="303"/>
      <c r="C59" s="303"/>
      <c r="D59" s="493"/>
      <c r="E59" s="415"/>
      <c r="F59" s="17">
        <v>4</v>
      </c>
      <c r="G59" s="260" t="s">
        <v>81</v>
      </c>
      <c r="H59" s="367"/>
      <c r="I59" s="388"/>
      <c r="J59" s="261"/>
      <c r="K59" s="261"/>
      <c r="L59" s="11"/>
      <c r="M59" s="120"/>
      <c r="N59" s="120"/>
      <c r="O59" s="120"/>
      <c r="P59" s="120"/>
      <c r="Q59" s="120"/>
      <c r="R59" s="106" t="s">
        <v>82</v>
      </c>
      <c r="S59" s="106" t="s">
        <v>82</v>
      </c>
      <c r="T59" s="106" t="s">
        <v>82</v>
      </c>
      <c r="U59" s="106" t="s">
        <v>82</v>
      </c>
      <c r="V59" s="122"/>
      <c r="W59" s="122">
        <v>1</v>
      </c>
      <c r="X59" s="85" t="s">
        <v>403</v>
      </c>
      <c r="Y59" s="150" t="s">
        <v>50</v>
      </c>
      <c r="Z59" s="151" t="s">
        <v>145</v>
      </c>
    </row>
    <row r="60" spans="2:26" ht="24" customHeight="1">
      <c r="B60" s="303">
        <v>18</v>
      </c>
      <c r="C60" s="303" t="s">
        <v>160</v>
      </c>
      <c r="D60" s="493" t="s">
        <v>161</v>
      </c>
      <c r="E60" s="415" t="s">
        <v>162</v>
      </c>
      <c r="F60" s="17">
        <v>1</v>
      </c>
      <c r="G60" s="9" t="s">
        <v>46</v>
      </c>
      <c r="H60" s="388" t="s">
        <v>163</v>
      </c>
      <c r="I60" s="388" t="s">
        <v>165</v>
      </c>
      <c r="J60" s="261"/>
      <c r="K60" s="261"/>
      <c r="L60" s="95"/>
      <c r="M60" s="128"/>
      <c r="N60" s="128"/>
      <c r="O60" s="140"/>
      <c r="P60" s="140"/>
      <c r="Q60" s="140"/>
      <c r="R60" s="140"/>
      <c r="S60" s="140"/>
      <c r="T60" s="106" t="s">
        <v>82</v>
      </c>
      <c r="U60" s="106" t="s">
        <v>82</v>
      </c>
      <c r="V60" s="123">
        <v>1</v>
      </c>
      <c r="W60" s="143"/>
      <c r="X60" s="85"/>
      <c r="Y60" s="152" t="s">
        <v>50</v>
      </c>
      <c r="Z60" s="153" t="s">
        <v>80</v>
      </c>
    </row>
    <row r="61" spans="2:26" ht="24" customHeight="1">
      <c r="B61" s="303"/>
      <c r="C61" s="303"/>
      <c r="D61" s="493"/>
      <c r="E61" s="415"/>
      <c r="F61" s="17">
        <v>2</v>
      </c>
      <c r="G61" s="9" t="s">
        <v>52</v>
      </c>
      <c r="H61" s="388"/>
      <c r="I61" s="388"/>
      <c r="J61" s="261"/>
      <c r="K61" s="261"/>
      <c r="L61" s="11"/>
      <c r="M61" s="110"/>
      <c r="N61" s="110"/>
      <c r="O61" s="123"/>
      <c r="P61" s="123"/>
      <c r="Q61" s="123"/>
      <c r="R61" s="123"/>
      <c r="S61" s="123"/>
      <c r="T61" s="115"/>
      <c r="U61" s="123"/>
      <c r="V61" s="123">
        <v>1</v>
      </c>
      <c r="W61" s="105"/>
      <c r="X61" s="85"/>
      <c r="Y61" s="148" t="s">
        <v>50</v>
      </c>
      <c r="Z61" s="151" t="s">
        <v>80</v>
      </c>
    </row>
    <row r="62" spans="2:26" ht="24" customHeight="1">
      <c r="B62" s="303"/>
      <c r="C62" s="303"/>
      <c r="D62" s="493"/>
      <c r="E62" s="415"/>
      <c r="F62" s="17">
        <v>3</v>
      </c>
      <c r="G62" s="9" t="s">
        <v>53</v>
      </c>
      <c r="H62" s="388"/>
      <c r="I62" s="388"/>
      <c r="J62" s="261"/>
      <c r="K62" s="261"/>
      <c r="L62" s="11"/>
      <c r="M62" s="110"/>
      <c r="N62" s="110"/>
      <c r="O62" s="123"/>
      <c r="P62" s="123"/>
      <c r="Q62" s="123"/>
      <c r="R62" s="123"/>
      <c r="S62" s="123"/>
      <c r="T62" s="115"/>
      <c r="U62" s="123"/>
      <c r="V62" s="123">
        <v>1</v>
      </c>
      <c r="W62" s="105"/>
      <c r="X62" s="85"/>
      <c r="Y62" s="148" t="s">
        <v>50</v>
      </c>
      <c r="Z62" s="151" t="s">
        <v>80</v>
      </c>
    </row>
    <row r="63" spans="2:26" ht="24" customHeight="1">
      <c r="B63" s="303"/>
      <c r="C63" s="303"/>
      <c r="D63" s="493"/>
      <c r="E63" s="415"/>
      <c r="F63" s="17">
        <v>4</v>
      </c>
      <c r="G63" s="260" t="s">
        <v>81</v>
      </c>
      <c r="H63" s="388"/>
      <c r="I63" s="388"/>
      <c r="J63" s="261"/>
      <c r="K63" s="261"/>
      <c r="L63" s="11"/>
      <c r="M63" s="110"/>
      <c r="N63" s="110"/>
      <c r="O63" s="123"/>
      <c r="P63" s="123"/>
      <c r="Q63" s="123"/>
      <c r="R63" s="106" t="s">
        <v>82</v>
      </c>
      <c r="S63" s="106" t="s">
        <v>82</v>
      </c>
      <c r="T63" s="106" t="s">
        <v>82</v>
      </c>
      <c r="U63" s="106" t="s">
        <v>82</v>
      </c>
      <c r="V63" s="123">
        <v>1</v>
      </c>
      <c r="W63" s="105"/>
      <c r="X63" s="82"/>
      <c r="Y63" s="148" t="s">
        <v>50</v>
      </c>
      <c r="Z63" s="151" t="s">
        <v>80</v>
      </c>
    </row>
    <row r="64" spans="2:26" ht="24" customHeight="1">
      <c r="B64" s="303">
        <v>19</v>
      </c>
      <c r="C64" s="303" t="s">
        <v>166</v>
      </c>
      <c r="D64" s="493" t="s">
        <v>103</v>
      </c>
      <c r="E64" s="415" t="s">
        <v>167</v>
      </c>
      <c r="F64" s="17">
        <v>1</v>
      </c>
      <c r="G64" s="9" t="s">
        <v>46</v>
      </c>
      <c r="H64" s="367" t="s">
        <v>392</v>
      </c>
      <c r="I64" s="419"/>
      <c r="J64" s="55"/>
      <c r="K64" s="55"/>
      <c r="L64" s="16">
        <v>1</v>
      </c>
      <c r="M64" s="105"/>
      <c r="N64" s="105"/>
      <c r="O64" s="105"/>
      <c r="P64" s="105"/>
      <c r="Q64" s="105"/>
      <c r="R64" s="105"/>
      <c r="S64" s="105"/>
      <c r="T64" s="107"/>
      <c r="U64" s="105"/>
      <c r="V64" s="105"/>
      <c r="W64" s="105"/>
      <c r="X64" s="189" t="s">
        <v>406</v>
      </c>
      <c r="Y64" s="150" t="s">
        <v>50</v>
      </c>
      <c r="Z64" s="151" t="s">
        <v>103</v>
      </c>
    </row>
    <row r="65" spans="2:26" ht="24" customHeight="1">
      <c r="B65" s="303"/>
      <c r="C65" s="303"/>
      <c r="D65" s="493"/>
      <c r="E65" s="415"/>
      <c r="F65" s="17">
        <v>2</v>
      </c>
      <c r="G65" s="9" t="s">
        <v>52</v>
      </c>
      <c r="H65" s="367"/>
      <c r="I65" s="419"/>
      <c r="J65" s="55"/>
      <c r="K65" s="244"/>
      <c r="L65" s="16"/>
      <c r="M65" s="101"/>
      <c r="N65" s="101"/>
      <c r="O65" s="101">
        <v>1</v>
      </c>
      <c r="P65" s="105"/>
      <c r="Q65" s="105"/>
      <c r="R65" s="105"/>
      <c r="S65" s="105"/>
      <c r="T65" s="107"/>
      <c r="U65" s="105"/>
      <c r="V65" s="105"/>
      <c r="W65" s="105"/>
      <c r="X65" s="189"/>
      <c r="Y65" s="150" t="s">
        <v>50</v>
      </c>
      <c r="Z65" s="151" t="s">
        <v>103</v>
      </c>
    </row>
    <row r="66" spans="2:26" ht="24" customHeight="1">
      <c r="B66" s="303"/>
      <c r="C66" s="303"/>
      <c r="D66" s="493"/>
      <c r="E66" s="415"/>
      <c r="F66" s="17">
        <v>3</v>
      </c>
      <c r="G66" s="9" t="s">
        <v>53</v>
      </c>
      <c r="H66" s="367"/>
      <c r="I66" s="419"/>
      <c r="J66" s="55"/>
      <c r="K66" s="244"/>
      <c r="L66" s="16">
        <v>1</v>
      </c>
      <c r="M66" s="105"/>
      <c r="N66" s="105"/>
      <c r="O66" s="105"/>
      <c r="P66" s="105"/>
      <c r="Q66" s="105"/>
      <c r="R66" s="105"/>
      <c r="S66" s="105"/>
      <c r="T66" s="107"/>
      <c r="U66" s="105"/>
      <c r="V66" s="105"/>
      <c r="W66" s="105"/>
      <c r="X66" s="189" t="s">
        <v>406</v>
      </c>
      <c r="Y66" s="150" t="s">
        <v>50</v>
      </c>
      <c r="Z66" s="151" t="s">
        <v>103</v>
      </c>
    </row>
    <row r="67" spans="2:26" ht="24" customHeight="1">
      <c r="B67" s="303">
        <v>20</v>
      </c>
      <c r="C67" s="303" t="s">
        <v>168</v>
      </c>
      <c r="D67" s="493" t="s">
        <v>169</v>
      </c>
      <c r="E67" s="415" t="s">
        <v>170</v>
      </c>
      <c r="F67" s="17">
        <v>1</v>
      </c>
      <c r="G67" s="9" t="s">
        <v>46</v>
      </c>
      <c r="H67" s="388" t="s">
        <v>47</v>
      </c>
      <c r="I67" s="389" t="s">
        <v>172</v>
      </c>
      <c r="J67" s="262"/>
      <c r="K67" s="262"/>
      <c r="L67" s="27"/>
      <c r="M67" s="123"/>
      <c r="N67" s="123"/>
      <c r="O67" s="123"/>
      <c r="P67" s="123"/>
      <c r="Q67" s="123"/>
      <c r="R67" s="123"/>
      <c r="S67" s="123"/>
      <c r="T67" s="115"/>
      <c r="U67" s="123"/>
      <c r="V67" s="123"/>
      <c r="W67" s="123">
        <v>1</v>
      </c>
      <c r="X67" s="82"/>
      <c r="Y67" s="148" t="s">
        <v>50</v>
      </c>
      <c r="Z67" s="151" t="s">
        <v>133</v>
      </c>
    </row>
    <row r="68" spans="2:26" ht="24" customHeight="1">
      <c r="B68" s="303"/>
      <c r="C68" s="303"/>
      <c r="D68" s="493"/>
      <c r="E68" s="415"/>
      <c r="F68" s="17">
        <v>2</v>
      </c>
      <c r="G68" s="9" t="s">
        <v>52</v>
      </c>
      <c r="H68" s="388"/>
      <c r="I68" s="389"/>
      <c r="J68" s="262"/>
      <c r="K68" s="262"/>
      <c r="L68" s="27"/>
      <c r="M68" s="123"/>
      <c r="N68" s="123"/>
      <c r="O68" s="123"/>
      <c r="P68" s="123"/>
      <c r="Q68" s="123"/>
      <c r="R68" s="123"/>
      <c r="S68" s="123"/>
      <c r="T68" s="115"/>
      <c r="U68" s="123"/>
      <c r="V68" s="123"/>
      <c r="W68" s="123">
        <v>1</v>
      </c>
      <c r="X68" s="82"/>
      <c r="Y68" s="148" t="s">
        <v>50</v>
      </c>
      <c r="Z68" s="151" t="s">
        <v>133</v>
      </c>
    </row>
    <row r="69" spans="2:26" ht="24" customHeight="1">
      <c r="B69" s="303"/>
      <c r="C69" s="303"/>
      <c r="D69" s="493"/>
      <c r="E69" s="415"/>
      <c r="F69" s="17">
        <v>3</v>
      </c>
      <c r="G69" s="9" t="s">
        <v>53</v>
      </c>
      <c r="H69" s="388"/>
      <c r="I69" s="389"/>
      <c r="J69" s="262"/>
      <c r="K69" s="262"/>
      <c r="L69" s="27"/>
      <c r="M69" s="110"/>
      <c r="N69" s="110"/>
      <c r="O69" s="110"/>
      <c r="P69" s="110"/>
      <c r="Q69" s="110"/>
      <c r="R69" s="110"/>
      <c r="S69" s="110"/>
      <c r="T69" s="108"/>
      <c r="U69" s="110"/>
      <c r="V69" s="110"/>
      <c r="W69" s="110">
        <v>1</v>
      </c>
      <c r="X69" s="82"/>
      <c r="Y69" s="148" t="s">
        <v>50</v>
      </c>
      <c r="Z69" s="151" t="s">
        <v>133</v>
      </c>
    </row>
    <row r="70" spans="2:26" ht="24" customHeight="1">
      <c r="B70" s="303"/>
      <c r="C70" s="303"/>
      <c r="D70" s="493"/>
      <c r="E70" s="415"/>
      <c r="F70" s="17">
        <v>4</v>
      </c>
      <c r="G70" s="260" t="s">
        <v>81</v>
      </c>
      <c r="H70" s="388"/>
      <c r="I70" s="389"/>
      <c r="J70" s="262"/>
      <c r="K70" s="262"/>
      <c r="L70" s="27"/>
      <c r="M70" s="110"/>
      <c r="N70" s="110"/>
      <c r="O70" s="110"/>
      <c r="P70" s="110"/>
      <c r="Q70" s="110"/>
      <c r="R70" s="106" t="s">
        <v>82</v>
      </c>
      <c r="S70" s="106" t="s">
        <v>82</v>
      </c>
      <c r="T70" s="106" t="s">
        <v>82</v>
      </c>
      <c r="U70" s="106" t="s">
        <v>82</v>
      </c>
      <c r="V70" s="110"/>
      <c r="W70" s="110">
        <v>1</v>
      </c>
      <c r="X70" s="82"/>
      <c r="Y70" s="148" t="s">
        <v>50</v>
      </c>
      <c r="Z70" s="151" t="s">
        <v>133</v>
      </c>
    </row>
    <row r="71" spans="2:26" ht="24" customHeight="1">
      <c r="B71" s="303">
        <v>21</v>
      </c>
      <c r="C71" s="303" t="s">
        <v>173</v>
      </c>
      <c r="D71" s="493" t="s">
        <v>80</v>
      </c>
      <c r="E71" s="415" t="s">
        <v>174</v>
      </c>
      <c r="F71" s="17">
        <v>1</v>
      </c>
      <c r="G71" s="9" t="s">
        <v>46</v>
      </c>
      <c r="H71" s="388" t="s">
        <v>47</v>
      </c>
      <c r="I71" s="389" t="s">
        <v>175</v>
      </c>
      <c r="J71" s="262"/>
      <c r="K71" s="262"/>
      <c r="L71" s="27"/>
      <c r="M71" s="104"/>
      <c r="N71" s="104"/>
      <c r="O71" s="104"/>
      <c r="P71" s="104"/>
      <c r="Q71" s="104"/>
      <c r="R71" s="104"/>
      <c r="S71" s="104">
        <v>1</v>
      </c>
      <c r="T71" s="107"/>
      <c r="U71" s="105"/>
      <c r="V71" s="105"/>
      <c r="W71" s="105"/>
      <c r="X71" s="82" t="s">
        <v>390</v>
      </c>
      <c r="Y71" s="150" t="s">
        <v>50</v>
      </c>
      <c r="Z71" s="151" t="s">
        <v>80</v>
      </c>
    </row>
    <row r="72" spans="2:26" ht="24" customHeight="1">
      <c r="B72" s="303"/>
      <c r="C72" s="303"/>
      <c r="D72" s="493"/>
      <c r="E72" s="415"/>
      <c r="F72" s="17">
        <v>2</v>
      </c>
      <c r="G72" s="9" t="s">
        <v>52</v>
      </c>
      <c r="H72" s="388"/>
      <c r="I72" s="389"/>
      <c r="J72" s="262"/>
      <c r="K72" s="262"/>
      <c r="L72" s="27"/>
      <c r="M72" s="104"/>
      <c r="N72" s="104">
        <v>1</v>
      </c>
      <c r="O72" s="105"/>
      <c r="P72" s="105"/>
      <c r="Q72" s="105"/>
      <c r="R72" s="105"/>
      <c r="S72" s="105"/>
      <c r="T72" s="107"/>
      <c r="U72" s="105"/>
      <c r="V72" s="105"/>
      <c r="W72" s="105"/>
      <c r="X72" s="82" t="s">
        <v>113</v>
      </c>
      <c r="Y72" s="150" t="s">
        <v>50</v>
      </c>
      <c r="Z72" s="151" t="s">
        <v>80</v>
      </c>
    </row>
    <row r="73" spans="2:26" ht="24" customHeight="1">
      <c r="B73" s="303"/>
      <c r="C73" s="303"/>
      <c r="D73" s="493"/>
      <c r="E73" s="415"/>
      <c r="F73" s="17">
        <v>3</v>
      </c>
      <c r="G73" s="9" t="s">
        <v>53</v>
      </c>
      <c r="H73" s="388"/>
      <c r="I73" s="389"/>
      <c r="J73" s="262"/>
      <c r="K73" s="262"/>
      <c r="L73" s="27"/>
      <c r="M73" s="104"/>
      <c r="N73" s="104"/>
      <c r="O73" s="104"/>
      <c r="P73" s="104"/>
      <c r="Q73" s="104"/>
      <c r="R73" s="104"/>
      <c r="S73" s="104"/>
      <c r="T73" s="104">
        <v>1</v>
      </c>
      <c r="U73" s="105"/>
      <c r="V73" s="105"/>
      <c r="W73" s="105"/>
      <c r="X73" s="82" t="s">
        <v>401</v>
      </c>
      <c r="Y73" s="150" t="s">
        <v>50</v>
      </c>
      <c r="Z73" s="151" t="s">
        <v>80</v>
      </c>
    </row>
    <row r="74" spans="2:26" ht="24" customHeight="1">
      <c r="B74" s="303"/>
      <c r="C74" s="303"/>
      <c r="D74" s="493"/>
      <c r="E74" s="415"/>
      <c r="F74" s="17">
        <v>4</v>
      </c>
      <c r="G74" s="260" t="s">
        <v>81</v>
      </c>
      <c r="H74" s="388"/>
      <c r="I74" s="389"/>
      <c r="J74" s="262"/>
      <c r="K74" s="262"/>
      <c r="L74" s="27"/>
      <c r="M74" s="104"/>
      <c r="N74" s="104">
        <v>1</v>
      </c>
      <c r="O74" s="105"/>
      <c r="P74" s="105"/>
      <c r="Q74" s="105"/>
      <c r="R74" s="106" t="s">
        <v>82</v>
      </c>
      <c r="S74" s="106" t="s">
        <v>82</v>
      </c>
      <c r="T74" s="106" t="s">
        <v>82</v>
      </c>
      <c r="U74" s="106" t="s">
        <v>82</v>
      </c>
      <c r="V74" s="105"/>
      <c r="W74" s="105"/>
      <c r="X74" s="82" t="s">
        <v>402</v>
      </c>
      <c r="Y74" s="150" t="s">
        <v>50</v>
      </c>
      <c r="Z74" s="151" t="s">
        <v>80</v>
      </c>
    </row>
    <row r="75" spans="2:26" ht="24" customHeight="1">
      <c r="B75" s="300">
        <v>22</v>
      </c>
      <c r="C75" s="300" t="s">
        <v>176</v>
      </c>
      <c r="D75" s="494" t="s">
        <v>177</v>
      </c>
      <c r="E75" s="416" t="s">
        <v>178</v>
      </c>
      <c r="F75" s="17">
        <v>1</v>
      </c>
      <c r="G75" s="9" t="s">
        <v>46</v>
      </c>
      <c r="H75" s="367" t="s">
        <v>179</v>
      </c>
      <c r="I75" s="389" t="s">
        <v>181</v>
      </c>
      <c r="J75" s="262"/>
      <c r="K75" s="262"/>
      <c r="L75" s="27"/>
      <c r="M75" s="110"/>
      <c r="N75" s="110"/>
      <c r="O75" s="123"/>
      <c r="P75" s="123"/>
      <c r="Q75" s="123"/>
      <c r="R75" s="123"/>
      <c r="S75" s="123"/>
      <c r="T75" s="138" t="s">
        <v>82</v>
      </c>
      <c r="U75" s="138" t="s">
        <v>82</v>
      </c>
      <c r="V75" s="123"/>
      <c r="W75" s="123">
        <v>1</v>
      </c>
      <c r="X75" s="178" t="s">
        <v>371</v>
      </c>
      <c r="Y75" s="148" t="s">
        <v>50</v>
      </c>
      <c r="Z75" s="149" t="s">
        <v>80</v>
      </c>
    </row>
    <row r="76" spans="2:26" ht="24" customHeight="1">
      <c r="B76" s="301"/>
      <c r="C76" s="301"/>
      <c r="D76" s="495"/>
      <c r="E76" s="417"/>
      <c r="F76" s="17">
        <v>2</v>
      </c>
      <c r="G76" s="9" t="s">
        <v>52</v>
      </c>
      <c r="H76" s="367"/>
      <c r="I76" s="389"/>
      <c r="J76" s="262"/>
      <c r="K76" s="262"/>
      <c r="L76" s="27"/>
      <c r="M76" s="110"/>
      <c r="N76" s="110"/>
      <c r="O76" s="123"/>
      <c r="P76" s="123"/>
      <c r="Q76" s="123"/>
      <c r="R76" s="123"/>
      <c r="S76" s="123"/>
      <c r="T76" s="115"/>
      <c r="U76" s="123"/>
      <c r="V76" s="123"/>
      <c r="W76" s="123">
        <v>1</v>
      </c>
      <c r="X76" s="178" t="s">
        <v>371</v>
      </c>
      <c r="Y76" s="148" t="s">
        <v>50</v>
      </c>
      <c r="Z76" s="149" t="s">
        <v>80</v>
      </c>
    </row>
    <row r="77" spans="2:26" ht="24" customHeight="1">
      <c r="B77" s="301"/>
      <c r="C77" s="301"/>
      <c r="D77" s="495"/>
      <c r="E77" s="417"/>
      <c r="F77" s="17">
        <v>3</v>
      </c>
      <c r="G77" s="9" t="s">
        <v>53</v>
      </c>
      <c r="H77" s="367"/>
      <c r="I77" s="389"/>
      <c r="J77" s="262"/>
      <c r="K77" s="262"/>
      <c r="L77" s="27"/>
      <c r="M77" s="110"/>
      <c r="N77" s="110"/>
      <c r="O77" s="123"/>
      <c r="P77" s="123"/>
      <c r="Q77" s="123"/>
      <c r="R77" s="123"/>
      <c r="S77" s="123"/>
      <c r="T77" s="115"/>
      <c r="U77" s="123"/>
      <c r="V77" s="123"/>
      <c r="W77" s="123">
        <v>1</v>
      </c>
      <c r="X77" s="178" t="s">
        <v>371</v>
      </c>
      <c r="Y77" s="148" t="s">
        <v>50</v>
      </c>
      <c r="Z77" s="149" t="s">
        <v>80</v>
      </c>
    </row>
    <row r="78" spans="2:26" ht="24" customHeight="1">
      <c r="B78" s="302"/>
      <c r="C78" s="302"/>
      <c r="D78" s="496"/>
      <c r="E78" s="418"/>
      <c r="F78" s="17">
        <v>4</v>
      </c>
      <c r="G78" s="260" t="s">
        <v>81</v>
      </c>
      <c r="H78" s="367"/>
      <c r="I78" s="389"/>
      <c r="J78" s="262"/>
      <c r="K78" s="262"/>
      <c r="L78" s="27"/>
      <c r="M78" s="110"/>
      <c r="N78" s="110"/>
      <c r="O78" s="123"/>
      <c r="P78" s="123"/>
      <c r="Q78" s="123"/>
      <c r="R78" s="106" t="s">
        <v>82</v>
      </c>
      <c r="S78" s="106" t="s">
        <v>82</v>
      </c>
      <c r="T78" s="106" t="s">
        <v>82</v>
      </c>
      <c r="U78" s="106" t="s">
        <v>82</v>
      </c>
      <c r="V78" s="123"/>
      <c r="W78" s="123">
        <v>1</v>
      </c>
      <c r="X78" s="178" t="s">
        <v>371</v>
      </c>
      <c r="Y78" s="148" t="s">
        <v>50</v>
      </c>
      <c r="Z78" s="149" t="s">
        <v>80</v>
      </c>
    </row>
    <row r="79" spans="2:26" ht="24" customHeight="1">
      <c r="B79" s="300">
        <v>23</v>
      </c>
      <c r="C79" s="300" t="s">
        <v>183</v>
      </c>
      <c r="D79" s="494" t="s">
        <v>184</v>
      </c>
      <c r="E79" s="416" t="s">
        <v>185</v>
      </c>
      <c r="F79" s="17">
        <v>1</v>
      </c>
      <c r="G79" s="9" t="s">
        <v>46</v>
      </c>
      <c r="H79" s="367" t="s">
        <v>186</v>
      </c>
      <c r="I79" s="389" t="s">
        <v>188</v>
      </c>
      <c r="J79" s="262"/>
      <c r="K79" s="262"/>
      <c r="L79" s="27"/>
      <c r="M79" s="123"/>
      <c r="N79" s="123"/>
      <c r="O79" s="123"/>
      <c r="P79" s="123"/>
      <c r="Q79" s="123">
        <v>1</v>
      </c>
      <c r="R79" s="111"/>
      <c r="S79" s="111"/>
      <c r="T79" s="107"/>
      <c r="U79" s="105"/>
      <c r="V79" s="105"/>
      <c r="W79" s="105"/>
      <c r="X79" s="82"/>
      <c r="Y79" s="148" t="s">
        <v>50</v>
      </c>
      <c r="Z79" s="149" t="s">
        <v>80</v>
      </c>
    </row>
    <row r="80" spans="2:26" ht="24" customHeight="1">
      <c r="B80" s="301"/>
      <c r="C80" s="301"/>
      <c r="D80" s="495"/>
      <c r="E80" s="417"/>
      <c r="F80" s="17">
        <v>2</v>
      </c>
      <c r="G80" s="9" t="s">
        <v>52</v>
      </c>
      <c r="H80" s="367"/>
      <c r="I80" s="389"/>
      <c r="J80" s="262"/>
      <c r="K80" s="262"/>
      <c r="L80" s="27"/>
      <c r="M80" s="123"/>
      <c r="N80" s="123"/>
      <c r="O80" s="123"/>
      <c r="P80" s="123"/>
      <c r="Q80" s="123"/>
      <c r="R80" s="123"/>
      <c r="S80" s="123"/>
      <c r="T80" s="123"/>
      <c r="U80" s="123"/>
      <c r="V80" s="123">
        <v>1</v>
      </c>
      <c r="W80" s="105"/>
      <c r="X80" s="82"/>
      <c r="Y80" s="148" t="s">
        <v>50</v>
      </c>
      <c r="Z80" s="149" t="s">
        <v>80</v>
      </c>
    </row>
    <row r="81" spans="2:26" ht="24" customHeight="1">
      <c r="B81" s="301"/>
      <c r="C81" s="301"/>
      <c r="D81" s="495"/>
      <c r="E81" s="417"/>
      <c r="F81" s="17">
        <v>3</v>
      </c>
      <c r="G81" s="9" t="s">
        <v>53</v>
      </c>
      <c r="H81" s="367"/>
      <c r="I81" s="389"/>
      <c r="J81" s="262"/>
      <c r="K81" s="262"/>
      <c r="L81" s="27"/>
      <c r="M81" s="123"/>
      <c r="N81" s="123"/>
      <c r="O81" s="123"/>
      <c r="P81" s="123"/>
      <c r="Q81" s="123"/>
      <c r="R81" s="123"/>
      <c r="S81" s="123"/>
      <c r="T81" s="123"/>
      <c r="U81" s="123"/>
      <c r="V81" s="123">
        <v>1</v>
      </c>
      <c r="W81" s="105"/>
      <c r="X81" s="82"/>
      <c r="Y81" s="148" t="s">
        <v>50</v>
      </c>
      <c r="Z81" s="151" t="s">
        <v>80</v>
      </c>
    </row>
    <row r="82" spans="2:26" ht="24" customHeight="1">
      <c r="B82" s="302"/>
      <c r="C82" s="302"/>
      <c r="D82" s="496"/>
      <c r="E82" s="418"/>
      <c r="F82" s="17">
        <v>4</v>
      </c>
      <c r="G82" s="260" t="s">
        <v>81</v>
      </c>
      <c r="H82" s="367"/>
      <c r="I82" s="389"/>
      <c r="J82" s="262"/>
      <c r="K82" s="262"/>
      <c r="L82" s="27"/>
      <c r="M82" s="123"/>
      <c r="N82" s="123"/>
      <c r="O82" s="123"/>
      <c r="P82" s="123"/>
      <c r="Q82" s="123"/>
      <c r="R82" s="106" t="s">
        <v>82</v>
      </c>
      <c r="S82" s="106" t="s">
        <v>82</v>
      </c>
      <c r="T82" s="106" t="s">
        <v>82</v>
      </c>
      <c r="U82" s="106" t="s">
        <v>82</v>
      </c>
      <c r="V82" s="123">
        <v>1</v>
      </c>
      <c r="W82" s="105"/>
      <c r="X82" s="82"/>
      <c r="Y82" s="148" t="s">
        <v>50</v>
      </c>
      <c r="Z82" s="151" t="s">
        <v>80</v>
      </c>
    </row>
    <row r="83" spans="2:26" ht="24" customHeight="1">
      <c r="B83" s="300">
        <v>24</v>
      </c>
      <c r="C83" s="300" t="s">
        <v>189</v>
      </c>
      <c r="D83" s="494" t="s">
        <v>74</v>
      </c>
      <c r="E83" s="416" t="s">
        <v>190</v>
      </c>
      <c r="F83" s="17">
        <v>1</v>
      </c>
      <c r="G83" s="9" t="s">
        <v>46</v>
      </c>
      <c r="H83" s="388" t="s">
        <v>191</v>
      </c>
      <c r="I83" s="389" t="s">
        <v>192</v>
      </c>
      <c r="J83" s="262"/>
      <c r="K83" s="262"/>
      <c r="L83" s="27"/>
      <c r="M83" s="137"/>
      <c r="N83" s="123"/>
      <c r="O83" s="123"/>
      <c r="P83" s="123"/>
      <c r="Q83" s="123"/>
      <c r="R83" s="123"/>
      <c r="S83" s="123"/>
      <c r="T83" s="138" t="s">
        <v>82</v>
      </c>
      <c r="U83" s="138" t="s">
        <v>82</v>
      </c>
      <c r="V83" s="110"/>
      <c r="W83" s="110">
        <v>1</v>
      </c>
      <c r="X83" s="82"/>
      <c r="Y83" s="148" t="s">
        <v>50</v>
      </c>
      <c r="Z83" s="151" t="s">
        <v>74</v>
      </c>
    </row>
    <row r="84" spans="2:26" ht="24" customHeight="1">
      <c r="B84" s="301"/>
      <c r="C84" s="301"/>
      <c r="D84" s="495"/>
      <c r="E84" s="417"/>
      <c r="F84" s="17">
        <v>2</v>
      </c>
      <c r="G84" s="9" t="s">
        <v>52</v>
      </c>
      <c r="H84" s="388"/>
      <c r="I84" s="389"/>
      <c r="J84" s="262"/>
      <c r="K84" s="262"/>
      <c r="L84" s="27"/>
      <c r="M84" s="136"/>
      <c r="N84" s="110"/>
      <c r="O84" s="110"/>
      <c r="P84" s="110"/>
      <c r="Q84" s="110"/>
      <c r="R84" s="123"/>
      <c r="S84" s="123"/>
      <c r="T84" s="115"/>
      <c r="U84" s="123"/>
      <c r="V84" s="123"/>
      <c r="W84" s="123">
        <v>1</v>
      </c>
      <c r="X84" s="82"/>
      <c r="Y84" s="148" t="s">
        <v>50</v>
      </c>
      <c r="Z84" s="151" t="s">
        <v>74</v>
      </c>
    </row>
    <row r="85" spans="2:26" ht="24" customHeight="1">
      <c r="B85" s="301"/>
      <c r="C85" s="301"/>
      <c r="D85" s="495"/>
      <c r="E85" s="417"/>
      <c r="F85" s="17">
        <v>3</v>
      </c>
      <c r="G85" s="9" t="s">
        <v>53</v>
      </c>
      <c r="H85" s="388"/>
      <c r="I85" s="389"/>
      <c r="J85" s="262"/>
      <c r="K85" s="262"/>
      <c r="L85" s="27"/>
      <c r="M85" s="136"/>
      <c r="N85" s="110"/>
      <c r="O85" s="110"/>
      <c r="P85" s="110"/>
      <c r="Q85" s="110"/>
      <c r="R85" s="123"/>
      <c r="S85" s="123"/>
      <c r="T85" s="115"/>
      <c r="U85" s="123"/>
      <c r="V85" s="123"/>
      <c r="W85" s="123">
        <v>1</v>
      </c>
      <c r="X85" s="82"/>
      <c r="Y85" s="148" t="s">
        <v>50</v>
      </c>
      <c r="Z85" s="151" t="s">
        <v>74</v>
      </c>
    </row>
    <row r="86" spans="2:26" ht="24" customHeight="1">
      <c r="B86" s="302"/>
      <c r="C86" s="302"/>
      <c r="D86" s="496"/>
      <c r="E86" s="418"/>
      <c r="F86" s="17">
        <v>4</v>
      </c>
      <c r="G86" s="260" t="s">
        <v>81</v>
      </c>
      <c r="H86" s="388"/>
      <c r="I86" s="389"/>
      <c r="J86" s="262"/>
      <c r="K86" s="262"/>
      <c r="L86" s="27"/>
      <c r="M86" s="137"/>
      <c r="N86" s="123"/>
      <c r="O86" s="123"/>
      <c r="P86" s="123"/>
      <c r="Q86" s="123"/>
      <c r="R86" s="138" t="s">
        <v>82</v>
      </c>
      <c r="S86" s="138" t="s">
        <v>82</v>
      </c>
      <c r="T86" s="138" t="s">
        <v>82</v>
      </c>
      <c r="U86" s="138" t="s">
        <v>82</v>
      </c>
      <c r="V86" s="123"/>
      <c r="W86" s="123">
        <v>1</v>
      </c>
      <c r="X86" s="82"/>
      <c r="Y86" s="148" t="s">
        <v>50</v>
      </c>
      <c r="Z86" s="151" t="s">
        <v>74</v>
      </c>
    </row>
    <row r="87" spans="2:26" ht="24" customHeight="1">
      <c r="B87" s="300">
        <v>25</v>
      </c>
      <c r="C87" s="300" t="s">
        <v>193</v>
      </c>
      <c r="D87" s="494" t="s">
        <v>194</v>
      </c>
      <c r="E87" s="416" t="s">
        <v>389</v>
      </c>
      <c r="F87" s="17">
        <v>1</v>
      </c>
      <c r="G87" s="9" t="s">
        <v>46</v>
      </c>
      <c r="H87" s="388" t="s">
        <v>196</v>
      </c>
      <c r="I87" s="389" t="s">
        <v>197</v>
      </c>
      <c r="J87" s="262"/>
      <c r="K87" s="262"/>
      <c r="L87" s="29"/>
      <c r="M87" s="110"/>
      <c r="N87" s="123"/>
      <c r="O87" s="123"/>
      <c r="P87" s="123"/>
      <c r="Q87" s="123"/>
      <c r="R87" s="123"/>
      <c r="S87" s="123"/>
      <c r="T87" s="123"/>
      <c r="U87" s="123"/>
      <c r="V87" s="123">
        <v>1</v>
      </c>
      <c r="W87" s="105"/>
      <c r="X87" s="82"/>
      <c r="Y87" s="148" t="s">
        <v>50</v>
      </c>
      <c r="Z87" s="151" t="s">
        <v>153</v>
      </c>
    </row>
    <row r="88" spans="2:26" ht="24" customHeight="1">
      <c r="B88" s="301"/>
      <c r="C88" s="301"/>
      <c r="D88" s="495"/>
      <c r="E88" s="417"/>
      <c r="F88" s="17">
        <v>2</v>
      </c>
      <c r="G88" s="9" t="s">
        <v>52</v>
      </c>
      <c r="H88" s="388"/>
      <c r="I88" s="389"/>
      <c r="J88" s="262"/>
      <c r="K88" s="262"/>
      <c r="L88" s="29"/>
      <c r="M88" s="110"/>
      <c r="N88" s="123"/>
      <c r="O88" s="123"/>
      <c r="P88" s="123"/>
      <c r="Q88" s="123"/>
      <c r="R88" s="123"/>
      <c r="S88" s="123"/>
      <c r="T88" s="123"/>
      <c r="U88" s="123"/>
      <c r="V88" s="123">
        <v>1</v>
      </c>
      <c r="W88" s="105"/>
      <c r="X88" s="82"/>
      <c r="Y88" s="148" t="s">
        <v>50</v>
      </c>
      <c r="Z88" s="151" t="s">
        <v>153</v>
      </c>
    </row>
    <row r="89" spans="2:26" ht="24" customHeight="1">
      <c r="B89" s="301"/>
      <c r="C89" s="301"/>
      <c r="D89" s="495"/>
      <c r="E89" s="417"/>
      <c r="F89" s="17">
        <v>3</v>
      </c>
      <c r="G89" s="9" t="s">
        <v>53</v>
      </c>
      <c r="H89" s="388"/>
      <c r="I89" s="389"/>
      <c r="J89" s="262"/>
      <c r="K89" s="262"/>
      <c r="L89" s="29"/>
      <c r="M89" s="110"/>
      <c r="N89" s="123"/>
      <c r="O89" s="123"/>
      <c r="P89" s="123"/>
      <c r="Q89" s="123"/>
      <c r="R89" s="123"/>
      <c r="S89" s="123"/>
      <c r="T89" s="123"/>
      <c r="U89" s="123"/>
      <c r="V89" s="123">
        <v>1</v>
      </c>
      <c r="W89" s="105"/>
      <c r="X89" s="82"/>
      <c r="Y89" s="148" t="s">
        <v>50</v>
      </c>
      <c r="Z89" s="151" t="s">
        <v>153</v>
      </c>
    </row>
    <row r="90" spans="2:26" ht="24" customHeight="1">
      <c r="B90" s="302"/>
      <c r="C90" s="302"/>
      <c r="D90" s="496"/>
      <c r="E90" s="418"/>
      <c r="F90" s="17">
        <v>4</v>
      </c>
      <c r="G90" s="260" t="s">
        <v>81</v>
      </c>
      <c r="H90" s="388"/>
      <c r="I90" s="389"/>
      <c r="J90" s="262"/>
      <c r="K90" s="262"/>
      <c r="L90" s="29"/>
      <c r="M90" s="110"/>
      <c r="N90" s="123"/>
      <c r="O90" s="123"/>
      <c r="P90" s="123"/>
      <c r="Q90" s="123"/>
      <c r="R90" s="106" t="s">
        <v>82</v>
      </c>
      <c r="S90" s="106" t="s">
        <v>82</v>
      </c>
      <c r="T90" s="106" t="s">
        <v>82</v>
      </c>
      <c r="U90" s="106" t="s">
        <v>82</v>
      </c>
      <c r="V90" s="123">
        <v>1</v>
      </c>
      <c r="W90" s="105"/>
      <c r="X90" s="82"/>
      <c r="Y90" s="148" t="s">
        <v>50</v>
      </c>
      <c r="Z90" s="151" t="s">
        <v>153</v>
      </c>
    </row>
    <row r="91" spans="2:26" ht="24" customHeight="1">
      <c r="B91" s="303">
        <v>26</v>
      </c>
      <c r="C91" s="303" t="s">
        <v>198</v>
      </c>
      <c r="D91" s="493" t="s">
        <v>199</v>
      </c>
      <c r="E91" s="415" t="s">
        <v>200</v>
      </c>
      <c r="F91" s="17">
        <v>1</v>
      </c>
      <c r="G91" s="9" t="s">
        <v>46</v>
      </c>
      <c r="H91" s="388" t="s">
        <v>201</v>
      </c>
      <c r="I91" s="389" t="s">
        <v>202</v>
      </c>
      <c r="J91" s="262"/>
      <c r="K91" s="262"/>
      <c r="L91" s="29"/>
      <c r="M91" s="123"/>
      <c r="N91" s="123"/>
      <c r="O91" s="123"/>
      <c r="P91" s="123"/>
      <c r="Q91" s="123"/>
      <c r="R91" s="123"/>
      <c r="S91" s="123"/>
      <c r="T91" s="123"/>
      <c r="U91" s="123"/>
      <c r="V91" s="123">
        <v>1</v>
      </c>
      <c r="W91" s="105"/>
      <c r="X91" s="85"/>
      <c r="Y91" s="150" t="s">
        <v>50</v>
      </c>
      <c r="Z91" s="151" t="s">
        <v>153</v>
      </c>
    </row>
    <row r="92" spans="2:26" ht="24" customHeight="1">
      <c r="B92" s="303"/>
      <c r="C92" s="303"/>
      <c r="D92" s="493"/>
      <c r="E92" s="415"/>
      <c r="F92" s="17">
        <v>2</v>
      </c>
      <c r="G92" s="9" t="s">
        <v>52</v>
      </c>
      <c r="H92" s="388"/>
      <c r="I92" s="389"/>
      <c r="J92" s="262"/>
      <c r="K92" s="262"/>
      <c r="L92" s="29"/>
      <c r="M92" s="123"/>
      <c r="N92" s="123"/>
      <c r="O92" s="123"/>
      <c r="P92" s="123"/>
      <c r="Q92" s="123"/>
      <c r="R92" s="123"/>
      <c r="S92" s="123"/>
      <c r="T92" s="123"/>
      <c r="U92" s="123"/>
      <c r="V92" s="123">
        <v>1</v>
      </c>
      <c r="W92" s="105"/>
      <c r="X92" s="85"/>
      <c r="Y92" s="150" t="s">
        <v>50</v>
      </c>
      <c r="Z92" s="151" t="s">
        <v>153</v>
      </c>
    </row>
    <row r="93" spans="2:26" ht="24" customHeight="1">
      <c r="B93" s="303"/>
      <c r="C93" s="303"/>
      <c r="D93" s="493"/>
      <c r="E93" s="415"/>
      <c r="F93" s="17">
        <v>3</v>
      </c>
      <c r="G93" s="9" t="s">
        <v>53</v>
      </c>
      <c r="H93" s="388"/>
      <c r="I93" s="389"/>
      <c r="J93" s="262"/>
      <c r="K93" s="262"/>
      <c r="L93" s="29"/>
      <c r="M93" s="110"/>
      <c r="N93" s="123"/>
      <c r="O93" s="123"/>
      <c r="P93" s="123"/>
      <c r="Q93" s="123"/>
      <c r="R93" s="123"/>
      <c r="S93" s="123"/>
      <c r="T93" s="123"/>
      <c r="U93" s="123"/>
      <c r="V93" s="123">
        <v>1</v>
      </c>
      <c r="W93" s="105"/>
      <c r="X93" s="85"/>
      <c r="Y93" s="150" t="s">
        <v>50</v>
      </c>
      <c r="Z93" s="151" t="s">
        <v>153</v>
      </c>
    </row>
    <row r="94" spans="2:26" ht="24" customHeight="1">
      <c r="B94" s="303"/>
      <c r="C94" s="303"/>
      <c r="D94" s="493"/>
      <c r="E94" s="415"/>
      <c r="F94" s="17">
        <v>4</v>
      </c>
      <c r="G94" s="260" t="s">
        <v>81</v>
      </c>
      <c r="H94" s="388"/>
      <c r="I94" s="492"/>
      <c r="J94" s="280"/>
      <c r="K94" s="280"/>
      <c r="L94" s="29"/>
      <c r="M94" s="123"/>
      <c r="N94" s="123"/>
      <c r="O94" s="123"/>
      <c r="P94" s="123"/>
      <c r="Q94" s="123"/>
      <c r="R94" s="106" t="s">
        <v>82</v>
      </c>
      <c r="S94" s="106" t="s">
        <v>82</v>
      </c>
      <c r="T94" s="106" t="s">
        <v>82</v>
      </c>
      <c r="U94" s="106" t="s">
        <v>82</v>
      </c>
      <c r="V94" s="123">
        <v>1</v>
      </c>
      <c r="W94" s="105"/>
      <c r="X94" s="85"/>
      <c r="Y94" s="150" t="s">
        <v>50</v>
      </c>
      <c r="Z94" s="151" t="s">
        <v>153</v>
      </c>
    </row>
    <row r="95" spans="2:26" ht="15">
      <c r="B95" s="371">
        <v>27</v>
      </c>
      <c r="C95" s="371" t="s">
        <v>432</v>
      </c>
      <c r="D95" s="497" t="s">
        <v>431</v>
      </c>
      <c r="E95" s="498" t="s">
        <v>433</v>
      </c>
      <c r="F95" s="240">
        <v>1</v>
      </c>
      <c r="G95" s="283" t="s">
        <v>46</v>
      </c>
      <c r="H95" s="414" t="s">
        <v>450</v>
      </c>
      <c r="J95" s="278"/>
      <c r="K95" s="278"/>
      <c r="L95" s="274">
        <v>1</v>
      </c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  <c r="X95" s="240"/>
      <c r="Y95" s="274" t="s">
        <v>50</v>
      </c>
      <c r="Z95" s="519" t="s">
        <v>133</v>
      </c>
    </row>
    <row r="96" spans="2:26" ht="19.5" customHeight="1">
      <c r="B96" s="372"/>
      <c r="C96" s="372"/>
      <c r="D96" s="499"/>
      <c r="E96" s="500"/>
      <c r="F96" s="240">
        <v>2</v>
      </c>
      <c r="G96" s="283" t="s">
        <v>52</v>
      </c>
      <c r="H96" s="414"/>
      <c r="J96" s="278"/>
      <c r="K96" s="278"/>
      <c r="L96" s="274">
        <v>1</v>
      </c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40"/>
      <c r="Y96" s="274" t="s">
        <v>50</v>
      </c>
      <c r="Z96" s="519" t="s">
        <v>133</v>
      </c>
    </row>
    <row r="97" spans="2:26" ht="19.5" customHeight="1">
      <c r="B97" s="372"/>
      <c r="C97" s="372"/>
      <c r="D97" s="499"/>
      <c r="E97" s="500"/>
      <c r="F97" s="240">
        <v>3</v>
      </c>
      <c r="G97" s="283" t="s">
        <v>53</v>
      </c>
      <c r="H97" s="414"/>
      <c r="J97" s="278"/>
      <c r="K97" s="278"/>
      <c r="L97" s="274">
        <v>1</v>
      </c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  <c r="X97" s="240"/>
      <c r="Y97" s="274" t="s">
        <v>50</v>
      </c>
      <c r="Z97" s="519" t="s">
        <v>133</v>
      </c>
    </row>
    <row r="98" spans="2:26" ht="19.5" customHeight="1">
      <c r="B98" s="397"/>
      <c r="C98" s="397"/>
      <c r="D98" s="501"/>
      <c r="E98" s="502"/>
      <c r="F98" s="240">
        <v>4</v>
      </c>
      <c r="G98" s="283" t="s">
        <v>81</v>
      </c>
      <c r="H98" s="414"/>
      <c r="J98" s="278"/>
      <c r="K98" s="278"/>
      <c r="L98" s="274">
        <v>1</v>
      </c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40"/>
      <c r="Y98" s="274" t="s">
        <v>50</v>
      </c>
      <c r="Z98" s="519" t="s">
        <v>133</v>
      </c>
    </row>
    <row r="99" spans="2:26" ht="28.5">
      <c r="B99" s="371">
        <v>28</v>
      </c>
      <c r="C99" s="371" t="s">
        <v>434</v>
      </c>
      <c r="D99" s="503" t="s">
        <v>449</v>
      </c>
      <c r="E99" s="504" t="s">
        <v>435</v>
      </c>
      <c r="F99" s="284">
        <v>1</v>
      </c>
      <c r="G99" s="275" t="s">
        <v>46</v>
      </c>
      <c r="H99" s="414" t="s">
        <v>436</v>
      </c>
      <c r="J99" s="278"/>
      <c r="K99" s="278"/>
      <c r="L99" s="274"/>
      <c r="M99" s="123"/>
      <c r="N99" s="123">
        <v>1</v>
      </c>
      <c r="O99" s="274"/>
      <c r="P99" s="274"/>
      <c r="Q99" s="274"/>
      <c r="R99" s="274"/>
      <c r="S99" s="274"/>
      <c r="T99" s="274"/>
      <c r="U99" s="274"/>
      <c r="V99" s="274"/>
      <c r="W99" s="274"/>
      <c r="X99" s="240"/>
      <c r="Y99" s="274" t="s">
        <v>50</v>
      </c>
      <c r="Z99" s="470" t="s">
        <v>80</v>
      </c>
    </row>
    <row r="100" spans="2:26" ht="19.5" customHeight="1">
      <c r="B100" s="372"/>
      <c r="C100" s="372"/>
      <c r="D100" s="505"/>
      <c r="E100" s="506"/>
      <c r="F100" s="284">
        <v>2</v>
      </c>
      <c r="G100" s="275" t="s">
        <v>52</v>
      </c>
      <c r="H100" s="414"/>
      <c r="J100" s="278"/>
      <c r="K100" s="278"/>
      <c r="L100" s="274"/>
      <c r="M100" s="123"/>
      <c r="N100" s="123">
        <v>1</v>
      </c>
      <c r="O100" s="274"/>
      <c r="P100" s="274"/>
      <c r="Q100" s="274"/>
      <c r="R100" s="274"/>
      <c r="S100" s="274"/>
      <c r="T100" s="274"/>
      <c r="U100" s="274"/>
      <c r="V100" s="274"/>
      <c r="W100" s="274"/>
      <c r="X100" s="240"/>
      <c r="Y100" s="274" t="s">
        <v>50</v>
      </c>
      <c r="Z100" s="470" t="s">
        <v>80</v>
      </c>
    </row>
    <row r="101" spans="2:26" ht="19.5" customHeight="1">
      <c r="B101" s="372"/>
      <c r="C101" s="372"/>
      <c r="D101" s="505"/>
      <c r="E101" s="506"/>
      <c r="F101" s="284">
        <v>3</v>
      </c>
      <c r="G101" s="275" t="s">
        <v>53</v>
      </c>
      <c r="H101" s="414"/>
      <c r="J101" s="278"/>
      <c r="K101" s="278"/>
      <c r="L101" s="274"/>
      <c r="M101" s="123"/>
      <c r="N101" s="123">
        <v>1</v>
      </c>
      <c r="O101" s="274"/>
      <c r="P101" s="274"/>
      <c r="Q101" s="274"/>
      <c r="R101" s="274"/>
      <c r="S101" s="274"/>
      <c r="T101" s="274"/>
      <c r="U101" s="274"/>
      <c r="V101" s="274"/>
      <c r="W101" s="274"/>
      <c r="X101" s="240"/>
      <c r="Y101" s="274" t="s">
        <v>50</v>
      </c>
      <c r="Z101" s="470" t="s">
        <v>80</v>
      </c>
    </row>
    <row r="102" spans="2:26" ht="19.5" customHeight="1">
      <c r="B102" s="397"/>
      <c r="C102" s="397"/>
      <c r="D102" s="507"/>
      <c r="E102" s="508"/>
      <c r="F102" s="284">
        <v>4</v>
      </c>
      <c r="G102" s="275" t="s">
        <v>81</v>
      </c>
      <c r="H102" s="414"/>
      <c r="J102" s="278"/>
      <c r="K102" s="278"/>
      <c r="L102" s="274"/>
      <c r="M102" s="123">
        <v>1</v>
      </c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40"/>
      <c r="Y102" s="274" t="s">
        <v>50</v>
      </c>
      <c r="Z102" s="470" t="s">
        <v>80</v>
      </c>
    </row>
    <row r="103" spans="2:26" ht="28.5">
      <c r="B103" s="371">
        <v>29</v>
      </c>
      <c r="C103" s="371" t="s">
        <v>437</v>
      </c>
      <c r="D103" s="503" t="s">
        <v>438</v>
      </c>
      <c r="E103" s="509" t="s">
        <v>439</v>
      </c>
      <c r="F103" s="284">
        <v>1</v>
      </c>
      <c r="G103" s="275" t="s">
        <v>46</v>
      </c>
      <c r="H103" s="414" t="s">
        <v>440</v>
      </c>
      <c r="J103" s="278"/>
      <c r="K103" s="278"/>
      <c r="L103" s="274">
        <v>1</v>
      </c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40"/>
      <c r="Y103" s="274" t="s">
        <v>50</v>
      </c>
      <c r="Z103" s="519" t="s">
        <v>133</v>
      </c>
    </row>
    <row r="104" spans="2:26" ht="19.5" customHeight="1">
      <c r="B104" s="372"/>
      <c r="C104" s="372"/>
      <c r="D104" s="505"/>
      <c r="E104" s="510"/>
      <c r="F104" s="284">
        <v>2</v>
      </c>
      <c r="G104" s="275" t="s">
        <v>52</v>
      </c>
      <c r="H104" s="414"/>
      <c r="J104" s="278"/>
      <c r="K104" s="278"/>
      <c r="L104" s="274">
        <v>1</v>
      </c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40"/>
      <c r="Y104" s="274" t="s">
        <v>50</v>
      </c>
      <c r="Z104" s="519" t="s">
        <v>133</v>
      </c>
    </row>
    <row r="105" spans="2:26" ht="19.5" customHeight="1">
      <c r="B105" s="372"/>
      <c r="C105" s="372"/>
      <c r="D105" s="505"/>
      <c r="E105" s="510"/>
      <c r="F105" s="284">
        <v>3</v>
      </c>
      <c r="G105" s="275" t="s">
        <v>53</v>
      </c>
      <c r="H105" s="414"/>
      <c r="J105" s="278"/>
      <c r="K105" s="278"/>
      <c r="L105" s="274">
        <v>1</v>
      </c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  <c r="X105" s="240"/>
      <c r="Y105" s="274" t="s">
        <v>50</v>
      </c>
      <c r="Z105" s="519" t="s">
        <v>133</v>
      </c>
    </row>
    <row r="106" spans="2:26" ht="19.5" customHeight="1">
      <c r="B106" s="397"/>
      <c r="C106" s="397"/>
      <c r="D106" s="507"/>
      <c r="E106" s="511"/>
      <c r="F106" s="284">
        <v>4</v>
      </c>
      <c r="G106" s="275" t="s">
        <v>81</v>
      </c>
      <c r="H106" s="414"/>
      <c r="J106" s="278"/>
      <c r="K106" s="278"/>
      <c r="L106" s="274">
        <v>1</v>
      </c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  <c r="X106" s="240"/>
      <c r="Y106" s="274" t="s">
        <v>50</v>
      </c>
      <c r="Z106" s="519" t="s">
        <v>133</v>
      </c>
    </row>
    <row r="107" spans="2:26" ht="28.5">
      <c r="B107" s="371">
        <v>30</v>
      </c>
      <c r="C107" s="371" t="s">
        <v>441</v>
      </c>
      <c r="D107" s="503" t="s">
        <v>443</v>
      </c>
      <c r="E107" s="504" t="s">
        <v>442</v>
      </c>
      <c r="F107" s="284">
        <v>1</v>
      </c>
      <c r="G107" s="275" t="s">
        <v>46</v>
      </c>
      <c r="H107" s="414" t="s">
        <v>444</v>
      </c>
      <c r="J107" s="278"/>
      <c r="K107" s="278"/>
      <c r="L107" s="274">
        <v>1</v>
      </c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40"/>
      <c r="Y107" s="274" t="s">
        <v>50</v>
      </c>
      <c r="Z107" s="470" t="s">
        <v>120</v>
      </c>
    </row>
    <row r="108" spans="2:26" ht="19.5" customHeight="1">
      <c r="B108" s="372"/>
      <c r="C108" s="372"/>
      <c r="D108" s="505"/>
      <c r="E108" s="506"/>
      <c r="F108" s="284">
        <v>2</v>
      </c>
      <c r="G108" s="275" t="s">
        <v>52</v>
      </c>
      <c r="H108" s="414"/>
      <c r="J108" s="278"/>
      <c r="K108" s="278"/>
      <c r="L108" s="274">
        <v>1</v>
      </c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  <c r="X108" s="240"/>
      <c r="Y108" s="274" t="s">
        <v>50</v>
      </c>
      <c r="Z108" s="470" t="s">
        <v>120</v>
      </c>
    </row>
    <row r="109" spans="2:26" ht="19.5" customHeight="1">
      <c r="B109" s="372"/>
      <c r="C109" s="372"/>
      <c r="D109" s="505"/>
      <c r="E109" s="506"/>
      <c r="F109" s="284">
        <v>3</v>
      </c>
      <c r="G109" s="275" t="s">
        <v>53</v>
      </c>
      <c r="H109" s="414"/>
      <c r="J109" s="278"/>
      <c r="K109" s="278"/>
      <c r="L109" s="274">
        <v>1</v>
      </c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40"/>
      <c r="Y109" s="274" t="s">
        <v>50</v>
      </c>
      <c r="Z109" s="470" t="s">
        <v>120</v>
      </c>
    </row>
    <row r="110" spans="2:26" ht="19.5" customHeight="1">
      <c r="B110" s="397"/>
      <c r="C110" s="397"/>
      <c r="D110" s="507"/>
      <c r="E110" s="508"/>
      <c r="F110" s="284">
        <v>4</v>
      </c>
      <c r="G110" s="275" t="s">
        <v>81</v>
      </c>
      <c r="H110" s="414"/>
      <c r="J110" s="278"/>
      <c r="K110" s="278"/>
      <c r="L110" s="274">
        <v>1</v>
      </c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40"/>
      <c r="Y110" s="274" t="s">
        <v>50</v>
      </c>
      <c r="Z110" s="470" t="s">
        <v>120</v>
      </c>
    </row>
    <row r="111" spans="2:26" ht="28.5">
      <c r="B111" s="371">
        <v>31</v>
      </c>
      <c r="C111" s="371" t="s">
        <v>448</v>
      </c>
      <c r="D111" s="503" t="s">
        <v>445</v>
      </c>
      <c r="E111" s="504" t="s">
        <v>446</v>
      </c>
      <c r="F111" s="284">
        <v>1</v>
      </c>
      <c r="G111" s="275" t="s">
        <v>46</v>
      </c>
      <c r="H111" s="414" t="s">
        <v>447</v>
      </c>
      <c r="J111" s="278"/>
      <c r="K111" s="278"/>
      <c r="L111" s="274">
        <v>1</v>
      </c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  <c r="X111" s="240"/>
      <c r="Y111" s="274" t="s">
        <v>50</v>
      </c>
      <c r="Z111" s="470" t="s">
        <v>120</v>
      </c>
    </row>
    <row r="112" spans="2:26" ht="19.5" customHeight="1">
      <c r="B112" s="372"/>
      <c r="C112" s="372"/>
      <c r="D112" s="505"/>
      <c r="E112" s="506"/>
      <c r="F112" s="284">
        <v>2</v>
      </c>
      <c r="G112" s="275" t="s">
        <v>52</v>
      </c>
      <c r="H112" s="414"/>
      <c r="J112" s="278"/>
      <c r="K112" s="278"/>
      <c r="L112" s="274">
        <v>1</v>
      </c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  <c r="X112" s="240"/>
      <c r="Y112" s="274" t="s">
        <v>50</v>
      </c>
      <c r="Z112" s="470" t="s">
        <v>120</v>
      </c>
    </row>
    <row r="113" spans="2:26" ht="19.5" customHeight="1">
      <c r="B113" s="372"/>
      <c r="C113" s="372"/>
      <c r="D113" s="505"/>
      <c r="E113" s="506"/>
      <c r="F113" s="284">
        <v>3</v>
      </c>
      <c r="G113" s="275" t="s">
        <v>53</v>
      </c>
      <c r="H113" s="414"/>
      <c r="J113" s="278"/>
      <c r="K113" s="278"/>
      <c r="L113" s="274">
        <v>1</v>
      </c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  <c r="X113" s="240"/>
      <c r="Y113" s="274" t="s">
        <v>50</v>
      </c>
      <c r="Z113" s="470" t="s">
        <v>120</v>
      </c>
    </row>
    <row r="114" spans="2:26" ht="19.5" customHeight="1">
      <c r="B114" s="372"/>
      <c r="C114" s="372"/>
      <c r="D114" s="505"/>
      <c r="E114" s="506"/>
      <c r="F114" s="512">
        <v>4</v>
      </c>
      <c r="G114" s="277" t="s">
        <v>81</v>
      </c>
      <c r="H114" s="513"/>
      <c r="J114" s="276"/>
      <c r="K114" s="276"/>
      <c r="L114" s="276">
        <v>1</v>
      </c>
      <c r="M114" s="276"/>
      <c r="N114" s="276"/>
      <c r="O114" s="276"/>
      <c r="P114" s="276"/>
      <c r="Q114" s="276"/>
      <c r="R114" s="276"/>
      <c r="S114" s="276"/>
      <c r="T114" s="276"/>
      <c r="U114" s="276"/>
      <c r="V114" s="276"/>
      <c r="W114" s="276"/>
      <c r="X114" s="279"/>
      <c r="Y114" s="276" t="s">
        <v>50</v>
      </c>
      <c r="Z114" s="514" t="s">
        <v>120</v>
      </c>
    </row>
    <row r="115" spans="2:26" ht="19.5" customHeight="1">
      <c r="B115" s="515" t="s">
        <v>394</v>
      </c>
      <c r="C115" s="516"/>
      <c r="D115" s="516"/>
      <c r="E115" s="517"/>
      <c r="F115" s="266">
        <v>31</v>
      </c>
      <c r="G115" s="240"/>
      <c r="H115" s="278"/>
      <c r="I115" s="278"/>
      <c r="J115" s="267">
        <f>SUM(J6:J114)</f>
        <v>0</v>
      </c>
      <c r="K115" s="267">
        <f t="shared" ref="K115:W115" si="0">SUM(K6:K114)</f>
        <v>0</v>
      </c>
      <c r="L115" s="267">
        <f t="shared" si="0"/>
        <v>20</v>
      </c>
      <c r="M115" s="267">
        <f t="shared" si="0"/>
        <v>1</v>
      </c>
      <c r="N115" s="267">
        <f t="shared" si="0"/>
        <v>9</v>
      </c>
      <c r="O115" s="267">
        <f t="shared" si="0"/>
        <v>3</v>
      </c>
      <c r="P115" s="267">
        <f t="shared" si="0"/>
        <v>0</v>
      </c>
      <c r="Q115" s="267">
        <f t="shared" si="0"/>
        <v>3</v>
      </c>
      <c r="R115" s="267">
        <f t="shared" si="0"/>
        <v>0</v>
      </c>
      <c r="S115" s="267">
        <f t="shared" si="0"/>
        <v>5</v>
      </c>
      <c r="T115" s="267">
        <f t="shared" si="0"/>
        <v>1</v>
      </c>
      <c r="U115" s="267">
        <f t="shared" si="0"/>
        <v>4</v>
      </c>
      <c r="V115" s="267">
        <f t="shared" si="0"/>
        <v>27</v>
      </c>
      <c r="W115" s="267">
        <f t="shared" si="0"/>
        <v>36</v>
      </c>
      <c r="X115" s="240"/>
      <c r="Y115" s="278"/>
      <c r="Z115" s="470"/>
    </row>
  </sheetData>
  <mergeCells count="207">
    <mergeCell ref="B115:E115"/>
    <mergeCell ref="C1:Z1"/>
    <mergeCell ref="A3:A5"/>
    <mergeCell ref="B3:B5"/>
    <mergeCell ref="C3:C5"/>
    <mergeCell ref="D3:D5"/>
    <mergeCell ref="E3:E5"/>
    <mergeCell ref="F3:F5"/>
    <mergeCell ref="G3:G5"/>
    <mergeCell ref="H3:H5"/>
    <mergeCell ref="Z3:Z5"/>
    <mergeCell ref="B2:Z2"/>
    <mergeCell ref="W4:W5"/>
    <mergeCell ref="I3:I5"/>
    <mergeCell ref="J3:J5"/>
    <mergeCell ref="K3:K5"/>
    <mergeCell ref="L3:W3"/>
    <mergeCell ref="X3:X5"/>
    <mergeCell ref="L4:L5"/>
    <mergeCell ref="M4:M5"/>
    <mergeCell ref="N4:N5"/>
    <mergeCell ref="O4:O5"/>
    <mergeCell ref="P4:Q4"/>
    <mergeCell ref="B9:B11"/>
    <mergeCell ref="C9:C11"/>
    <mergeCell ref="D9:D11"/>
    <mergeCell ref="E9:E11"/>
    <mergeCell ref="H9:H11"/>
    <mergeCell ref="I9:I11"/>
    <mergeCell ref="R4:S4"/>
    <mergeCell ref="T4:U4"/>
    <mergeCell ref="V4:V5"/>
    <mergeCell ref="B6:B8"/>
    <mergeCell ref="B12:B14"/>
    <mergeCell ref="C12:C14"/>
    <mergeCell ref="D12:D14"/>
    <mergeCell ref="E12:E14"/>
    <mergeCell ref="H12:H14"/>
    <mergeCell ref="I12:I14"/>
    <mergeCell ref="I6:I8"/>
    <mergeCell ref="B79:B82"/>
    <mergeCell ref="C79:C82"/>
    <mergeCell ref="D79:D82"/>
    <mergeCell ref="E79:E82"/>
    <mergeCell ref="H79:H82"/>
    <mergeCell ref="I79:I82"/>
    <mergeCell ref="B60:B63"/>
    <mergeCell ref="C60:C63"/>
    <mergeCell ref="D60:D63"/>
    <mergeCell ref="E60:E63"/>
    <mergeCell ref="H60:H63"/>
    <mergeCell ref="I60:I63"/>
    <mergeCell ref="B47:B49"/>
    <mergeCell ref="C47:C49"/>
    <mergeCell ref="D47:D49"/>
    <mergeCell ref="E47:E49"/>
    <mergeCell ref="H47:H49"/>
    <mergeCell ref="I37:I39"/>
    <mergeCell ref="B28:B30"/>
    <mergeCell ref="C28:C30"/>
    <mergeCell ref="D28:D30"/>
    <mergeCell ref="E28:E30"/>
    <mergeCell ref="B25:B27"/>
    <mergeCell ref="C25:C27"/>
    <mergeCell ref="D25:D27"/>
    <mergeCell ref="E25:E27"/>
    <mergeCell ref="H25:H27"/>
    <mergeCell ref="I25:I27"/>
    <mergeCell ref="B34:B36"/>
    <mergeCell ref="C34:C36"/>
    <mergeCell ref="D34:D36"/>
    <mergeCell ref="E34:E36"/>
    <mergeCell ref="H34:H36"/>
    <mergeCell ref="I34:I36"/>
    <mergeCell ref="H28:H30"/>
    <mergeCell ref="I28:I30"/>
    <mergeCell ref="B31:B33"/>
    <mergeCell ref="C31:C33"/>
    <mergeCell ref="D31:D33"/>
    <mergeCell ref="E31:E33"/>
    <mergeCell ref="H31:H33"/>
    <mergeCell ref="B53:B55"/>
    <mergeCell ref="C53:C55"/>
    <mergeCell ref="D53:D55"/>
    <mergeCell ref="E53:E55"/>
    <mergeCell ref="H53:H55"/>
    <mergeCell ref="I53:I55"/>
    <mergeCell ref="B67:B70"/>
    <mergeCell ref="C67:C70"/>
    <mergeCell ref="D67:D70"/>
    <mergeCell ref="E67:E70"/>
    <mergeCell ref="H67:H70"/>
    <mergeCell ref="I67:I70"/>
    <mergeCell ref="B71:B74"/>
    <mergeCell ref="C71:C74"/>
    <mergeCell ref="D71:D74"/>
    <mergeCell ref="E71:E74"/>
    <mergeCell ref="H71:H74"/>
    <mergeCell ref="I71:I74"/>
    <mergeCell ref="I64:I66"/>
    <mergeCell ref="B56:B59"/>
    <mergeCell ref="C56:C59"/>
    <mergeCell ref="D56:D59"/>
    <mergeCell ref="E56:E59"/>
    <mergeCell ref="H56:H59"/>
    <mergeCell ref="I56:I59"/>
    <mergeCell ref="C6:C8"/>
    <mergeCell ref="D6:D8"/>
    <mergeCell ref="E6:E8"/>
    <mergeCell ref="H6:H8"/>
    <mergeCell ref="B87:B90"/>
    <mergeCell ref="C87:C90"/>
    <mergeCell ref="D87:D90"/>
    <mergeCell ref="E87:E90"/>
    <mergeCell ref="H87:H90"/>
    <mergeCell ref="B64:B66"/>
    <mergeCell ref="C64:C66"/>
    <mergeCell ref="D64:D66"/>
    <mergeCell ref="E64:E66"/>
    <mergeCell ref="H64:H66"/>
    <mergeCell ref="B40:B42"/>
    <mergeCell ref="C40:C42"/>
    <mergeCell ref="D40:D42"/>
    <mergeCell ref="E40:E42"/>
    <mergeCell ref="B37:B39"/>
    <mergeCell ref="C37:C39"/>
    <mergeCell ref="D37:D39"/>
    <mergeCell ref="E37:E39"/>
    <mergeCell ref="H37:H39"/>
    <mergeCell ref="H40:H42"/>
    <mergeCell ref="I31:I33"/>
    <mergeCell ref="B15:B17"/>
    <mergeCell ref="C15:C17"/>
    <mergeCell ref="D15:D17"/>
    <mergeCell ref="E15:E17"/>
    <mergeCell ref="H15:H17"/>
    <mergeCell ref="I15:I17"/>
    <mergeCell ref="B18:B21"/>
    <mergeCell ref="C18:C21"/>
    <mergeCell ref="D18:D21"/>
    <mergeCell ref="E18:E21"/>
    <mergeCell ref="H18:H21"/>
    <mergeCell ref="I18:I21"/>
    <mergeCell ref="B22:B24"/>
    <mergeCell ref="C22:C24"/>
    <mergeCell ref="D22:D24"/>
    <mergeCell ref="E22:E24"/>
    <mergeCell ref="H22:H24"/>
    <mergeCell ref="I22:I24"/>
    <mergeCell ref="C91:C94"/>
    <mergeCell ref="D91:D94"/>
    <mergeCell ref="E91:E94"/>
    <mergeCell ref="H91:H94"/>
    <mergeCell ref="I91:I94"/>
    <mergeCell ref="H75:H78"/>
    <mergeCell ref="I75:I78"/>
    <mergeCell ref="B83:B86"/>
    <mergeCell ref="C83:C86"/>
    <mergeCell ref="D83:D86"/>
    <mergeCell ref="E83:E86"/>
    <mergeCell ref="H83:H86"/>
    <mergeCell ref="I83:I86"/>
    <mergeCell ref="I87:I90"/>
    <mergeCell ref="B91:B94"/>
    <mergeCell ref="B75:B78"/>
    <mergeCell ref="C75:C78"/>
    <mergeCell ref="D75:D78"/>
    <mergeCell ref="E75:E78"/>
    <mergeCell ref="H50:H52"/>
    <mergeCell ref="I50:I52"/>
    <mergeCell ref="I40:I42"/>
    <mergeCell ref="B43:B46"/>
    <mergeCell ref="C43:C46"/>
    <mergeCell ref="D43:D46"/>
    <mergeCell ref="E43:E46"/>
    <mergeCell ref="H43:H46"/>
    <mergeCell ref="I43:I46"/>
    <mergeCell ref="I47:I49"/>
    <mergeCell ref="B50:B52"/>
    <mergeCell ref="C50:C52"/>
    <mergeCell ref="D50:D52"/>
    <mergeCell ref="E50:E52"/>
    <mergeCell ref="B95:B98"/>
    <mergeCell ref="B99:B102"/>
    <mergeCell ref="C99:C102"/>
    <mergeCell ref="D99:D102"/>
    <mergeCell ref="E99:E102"/>
    <mergeCell ref="H99:H102"/>
    <mergeCell ref="B103:B106"/>
    <mergeCell ref="C103:C106"/>
    <mergeCell ref="D103:D106"/>
    <mergeCell ref="E103:E106"/>
    <mergeCell ref="H103:H106"/>
    <mergeCell ref="H95:H98"/>
    <mergeCell ref="D95:D98"/>
    <mergeCell ref="E95:E98"/>
    <mergeCell ref="C95:C98"/>
    <mergeCell ref="B107:B110"/>
    <mergeCell ref="C107:C110"/>
    <mergeCell ref="D107:D110"/>
    <mergeCell ref="E107:E110"/>
    <mergeCell ref="H107:H110"/>
    <mergeCell ref="B111:B114"/>
    <mergeCell ref="C111:C114"/>
    <mergeCell ref="D111:D114"/>
    <mergeCell ref="E111:E114"/>
    <mergeCell ref="H111:H114"/>
  </mergeCells>
  <conditionalFormatting sqref="M6:W94 M99:N101 M102">
    <cfRule type="cellIs" dxfId="0" priority="10" operator="equal">
      <formula>"X"</formula>
    </cfRule>
  </conditionalFormatting>
  <pageMargins left="0.42" right="0.17" top="0.27" bottom="0.67" header="0.17" footer="0.69"/>
  <pageSetup paperSize="9" scale="64" orientation="portrait" horizontalDpi="4294967293" r:id="rId1"/>
  <headerFooter>
    <oddFooter>&amp;R&amp;P</oddFooter>
  </headerFooter>
  <rowBreaks count="2" manualBreakCount="2">
    <brk id="52" max="25" man="1"/>
    <brk id="98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C94"/>
  <sheetViews>
    <sheetView view="pageBreakPreview" topLeftCell="B1" zoomScaleNormal="100" zoomScaleSheetLayoutView="100" workbookViewId="0">
      <pane xSplit="4" ySplit="5" topLeftCell="F6" activePane="bottomRight" state="frozen"/>
      <selection activeCell="P13" sqref="P13"/>
      <selection pane="topRight" activeCell="P13" sqref="P13"/>
      <selection pane="bottomLeft" activeCell="P13" sqref="P13"/>
      <selection pane="bottomRight" activeCell="G48" sqref="G48"/>
    </sheetView>
  </sheetViews>
  <sheetFormatPr defaultRowHeight="18.75"/>
  <cols>
    <col min="1" max="1" width="0" style="1" hidden="1" customWidth="1"/>
    <col min="2" max="2" width="4.5703125" style="34" customWidth="1"/>
    <col min="3" max="3" width="5.42578125" style="34" customWidth="1"/>
    <col min="4" max="4" width="19.85546875" style="270" customWidth="1"/>
    <col min="5" max="5" width="21.7109375" style="268" customWidth="1"/>
    <col min="6" max="6" width="3.5703125" style="229" customWidth="1"/>
    <col min="7" max="7" width="20" style="229" customWidth="1"/>
    <col min="8" max="8" width="21" style="34" hidden="1" customWidth="1"/>
    <col min="9" max="9" width="16.28515625" style="34" hidden="1" customWidth="1"/>
    <col min="10" max="11" width="3.7109375" style="34" hidden="1" customWidth="1"/>
    <col min="12" max="23" width="3.7109375" style="34" customWidth="1"/>
    <col min="24" max="24" width="10.7109375" style="229" customWidth="1"/>
    <col min="25" max="25" width="7.140625" style="34" hidden="1" customWidth="1"/>
    <col min="26" max="26" width="10.42578125" style="34" customWidth="1"/>
    <col min="27" max="27" width="12.42578125" style="34" hidden="1" customWidth="1"/>
    <col min="28" max="28" width="8.85546875" style="34" hidden="1" customWidth="1"/>
    <col min="29" max="29" width="11.140625" style="34" hidden="1" customWidth="1"/>
    <col min="30" max="30" width="9.140625" style="1" customWidth="1"/>
    <col min="31" max="16384" width="9.140625" style="1"/>
  </cols>
  <sheetData>
    <row r="1" spans="1:29" ht="20.25">
      <c r="B1" s="1"/>
      <c r="C1" s="409" t="s">
        <v>0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</row>
    <row r="2" spans="1:29" s="2" customFormat="1" ht="18" customHeight="1">
      <c r="B2" s="411" t="s">
        <v>384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</row>
    <row r="3" spans="1:29" s="2" customFormat="1" ht="18" customHeight="1">
      <c r="A3" s="400" t="s">
        <v>1</v>
      </c>
      <c r="B3" s="421" t="s">
        <v>2</v>
      </c>
      <c r="C3" s="421" t="s">
        <v>3</v>
      </c>
      <c r="D3" s="435" t="s">
        <v>4</v>
      </c>
      <c r="E3" s="436" t="s">
        <v>408</v>
      </c>
      <c r="F3" s="421" t="s">
        <v>370</v>
      </c>
      <c r="G3" s="421" t="s">
        <v>6</v>
      </c>
      <c r="H3" s="421" t="s">
        <v>7</v>
      </c>
      <c r="I3" s="421" t="s">
        <v>9</v>
      </c>
      <c r="J3" s="421" t="s">
        <v>10</v>
      </c>
      <c r="K3" s="421" t="s">
        <v>11</v>
      </c>
      <c r="L3" s="421" t="s">
        <v>12</v>
      </c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0" t="s">
        <v>36</v>
      </c>
      <c r="Z3" s="287" t="s">
        <v>43</v>
      </c>
      <c r="AA3" s="4"/>
      <c r="AB3" s="4"/>
      <c r="AC3" s="3"/>
    </row>
    <row r="4" spans="1:29" s="5" customFormat="1" ht="37.5" customHeight="1">
      <c r="A4" s="400"/>
      <c r="B4" s="421"/>
      <c r="C4" s="421"/>
      <c r="D4" s="435"/>
      <c r="E4" s="436"/>
      <c r="F4" s="421"/>
      <c r="G4" s="421"/>
      <c r="H4" s="421"/>
      <c r="I4" s="421"/>
      <c r="J4" s="421"/>
      <c r="K4" s="421"/>
      <c r="L4" s="421" t="s">
        <v>27</v>
      </c>
      <c r="M4" s="421" t="s">
        <v>28</v>
      </c>
      <c r="N4" s="421" t="s">
        <v>29</v>
      </c>
      <c r="O4" s="421" t="s">
        <v>30</v>
      </c>
      <c r="P4" s="420" t="s">
        <v>31</v>
      </c>
      <c r="Q4" s="420"/>
      <c r="R4" s="420" t="s">
        <v>32</v>
      </c>
      <c r="S4" s="420"/>
      <c r="T4" s="420" t="s">
        <v>33</v>
      </c>
      <c r="U4" s="420"/>
      <c r="V4" s="420" t="s">
        <v>34</v>
      </c>
      <c r="W4" s="420" t="s">
        <v>35</v>
      </c>
      <c r="X4" s="420"/>
      <c r="Y4" s="241"/>
      <c r="Z4" s="287"/>
      <c r="AA4" s="402" t="s">
        <v>38</v>
      </c>
      <c r="AB4" s="403" t="s">
        <v>39</v>
      </c>
      <c r="AC4" s="412" t="s">
        <v>40</v>
      </c>
    </row>
    <row r="5" spans="1:29" s="6" customFormat="1" ht="26.25" customHeight="1">
      <c r="A5" s="400"/>
      <c r="B5" s="421"/>
      <c r="C5" s="421"/>
      <c r="D5" s="435"/>
      <c r="E5" s="436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265" t="s">
        <v>41</v>
      </c>
      <c r="Q5" s="265" t="s">
        <v>42</v>
      </c>
      <c r="R5" s="265" t="s">
        <v>41</v>
      </c>
      <c r="S5" s="265" t="s">
        <v>42</v>
      </c>
      <c r="T5" s="265" t="s">
        <v>41</v>
      </c>
      <c r="U5" s="265" t="s">
        <v>42</v>
      </c>
      <c r="V5" s="420"/>
      <c r="W5" s="420"/>
      <c r="X5" s="420"/>
      <c r="Y5" s="242" t="s">
        <v>37</v>
      </c>
      <c r="Z5" s="287"/>
      <c r="AA5" s="402"/>
      <c r="AB5" s="403"/>
      <c r="AC5" s="413"/>
    </row>
    <row r="6" spans="1:29" ht="24.95" customHeight="1">
      <c r="B6" s="300">
        <v>1</v>
      </c>
      <c r="C6" s="308" t="s">
        <v>203</v>
      </c>
      <c r="D6" s="427" t="s">
        <v>204</v>
      </c>
      <c r="E6" s="430" t="s">
        <v>205</v>
      </c>
      <c r="F6" s="32">
        <v>1</v>
      </c>
      <c r="G6" s="230" t="s">
        <v>46</v>
      </c>
      <c r="H6" s="335" t="s">
        <v>206</v>
      </c>
      <c r="I6" s="304" t="s">
        <v>208</v>
      </c>
      <c r="J6" s="230"/>
      <c r="K6" s="230"/>
      <c r="L6" s="33"/>
      <c r="M6" s="116"/>
      <c r="N6" s="109"/>
      <c r="O6" s="109"/>
      <c r="P6" s="109"/>
      <c r="Q6" s="109"/>
      <c r="R6" s="109"/>
      <c r="S6" s="109"/>
      <c r="T6" s="106" t="s">
        <v>82</v>
      </c>
      <c r="U6" s="106" t="s">
        <v>82</v>
      </c>
      <c r="V6" s="109">
        <v>1</v>
      </c>
      <c r="X6" s="488" t="s">
        <v>474</v>
      </c>
      <c r="Y6" s="150" t="s">
        <v>209</v>
      </c>
      <c r="Z6" s="151" t="s">
        <v>145</v>
      </c>
    </row>
    <row r="7" spans="1:29" ht="24.95" customHeight="1">
      <c r="B7" s="301"/>
      <c r="C7" s="309"/>
      <c r="D7" s="428"/>
      <c r="E7" s="431"/>
      <c r="F7" s="32">
        <v>2</v>
      </c>
      <c r="G7" s="230" t="s">
        <v>52</v>
      </c>
      <c r="H7" s="336"/>
      <c r="I7" s="305"/>
      <c r="J7" s="230"/>
      <c r="K7" s="230"/>
      <c r="L7" s="33"/>
      <c r="M7" s="116"/>
      <c r="N7" s="109"/>
      <c r="O7" s="109"/>
      <c r="P7" s="109"/>
      <c r="Q7" s="109"/>
      <c r="R7" s="109"/>
      <c r="S7" s="109"/>
      <c r="T7" s="109"/>
      <c r="U7" s="109"/>
      <c r="V7" s="109">
        <v>1</v>
      </c>
      <c r="W7" s="117"/>
      <c r="X7" s="488" t="s">
        <v>475</v>
      </c>
      <c r="Y7" s="150" t="s">
        <v>209</v>
      </c>
      <c r="Z7" s="151" t="s">
        <v>145</v>
      </c>
    </row>
    <row r="8" spans="1:29" ht="24.95" customHeight="1">
      <c r="B8" s="301"/>
      <c r="C8" s="309"/>
      <c r="D8" s="428"/>
      <c r="E8" s="431"/>
      <c r="F8" s="32">
        <v>3</v>
      </c>
      <c r="G8" s="230" t="s">
        <v>53</v>
      </c>
      <c r="H8" s="336"/>
      <c r="I8" s="305"/>
      <c r="J8" s="230"/>
      <c r="K8" s="230"/>
      <c r="L8" s="33"/>
      <c r="M8" s="120"/>
      <c r="N8" s="109"/>
      <c r="O8" s="109"/>
      <c r="P8" s="109"/>
      <c r="Q8" s="109"/>
      <c r="R8" s="109"/>
      <c r="S8" s="109"/>
      <c r="T8" s="109"/>
      <c r="U8" s="109"/>
      <c r="V8" s="109">
        <v>1</v>
      </c>
      <c r="W8" s="117"/>
      <c r="X8" s="488" t="s">
        <v>476</v>
      </c>
      <c r="Y8" s="150" t="s">
        <v>209</v>
      </c>
      <c r="Z8" s="151" t="s">
        <v>145</v>
      </c>
    </row>
    <row r="9" spans="1:29" ht="24.95" customHeight="1">
      <c r="B9" s="302"/>
      <c r="C9" s="310"/>
      <c r="D9" s="429"/>
      <c r="E9" s="432"/>
      <c r="F9" s="32">
        <v>4</v>
      </c>
      <c r="G9" s="230" t="s">
        <v>81</v>
      </c>
      <c r="H9" s="337"/>
      <c r="I9" s="306"/>
      <c r="J9" s="230"/>
      <c r="K9" s="230"/>
      <c r="L9" s="33"/>
      <c r="M9" s="120"/>
      <c r="N9" s="109"/>
      <c r="O9" s="109"/>
      <c r="P9" s="109"/>
      <c r="Q9" s="109"/>
      <c r="R9" s="106" t="s">
        <v>82</v>
      </c>
      <c r="S9" s="106" t="s">
        <v>82</v>
      </c>
      <c r="T9" s="106" t="s">
        <v>82</v>
      </c>
      <c r="U9" s="106" t="s">
        <v>82</v>
      </c>
      <c r="V9" s="109">
        <v>1</v>
      </c>
      <c r="X9" s="488" t="s">
        <v>477</v>
      </c>
      <c r="Y9" s="150" t="s">
        <v>209</v>
      </c>
      <c r="Z9" s="151" t="s">
        <v>145</v>
      </c>
    </row>
    <row r="10" spans="1:29" ht="24.95" customHeight="1">
      <c r="B10" s="300">
        <v>2</v>
      </c>
      <c r="C10" s="308" t="s">
        <v>211</v>
      </c>
      <c r="D10" s="427" t="s">
        <v>212</v>
      </c>
      <c r="E10" s="430" t="s">
        <v>213</v>
      </c>
      <c r="F10" s="32">
        <v>1</v>
      </c>
      <c r="G10" s="230" t="s">
        <v>46</v>
      </c>
      <c r="H10" s="335" t="s">
        <v>214</v>
      </c>
      <c r="I10" s="304" t="s">
        <v>217</v>
      </c>
      <c r="J10" s="230"/>
      <c r="K10" s="230"/>
      <c r="L10" s="33"/>
      <c r="M10" s="116"/>
      <c r="N10" s="109"/>
      <c r="O10" s="109"/>
      <c r="P10" s="109"/>
      <c r="Q10" s="109"/>
      <c r="R10" s="109"/>
      <c r="S10" s="109">
        <v>1</v>
      </c>
      <c r="T10" s="124"/>
      <c r="U10" s="124"/>
      <c r="V10" s="117"/>
      <c r="W10" s="117"/>
      <c r="X10" s="489" t="s">
        <v>478</v>
      </c>
      <c r="Y10" s="150" t="s">
        <v>209</v>
      </c>
      <c r="Z10" s="151" t="s">
        <v>145</v>
      </c>
    </row>
    <row r="11" spans="1:29" ht="24.95" customHeight="1">
      <c r="B11" s="301"/>
      <c r="C11" s="309"/>
      <c r="D11" s="428"/>
      <c r="E11" s="431"/>
      <c r="F11" s="32">
        <v>2</v>
      </c>
      <c r="G11" s="230" t="s">
        <v>52</v>
      </c>
      <c r="H11" s="336"/>
      <c r="I11" s="305"/>
      <c r="J11" s="230"/>
      <c r="K11" s="230"/>
      <c r="L11" s="33"/>
      <c r="M11" s="116"/>
      <c r="N11" s="109"/>
      <c r="O11" s="109"/>
      <c r="P11" s="109"/>
      <c r="Q11" s="109"/>
      <c r="R11" s="109"/>
      <c r="S11" s="109"/>
      <c r="T11" s="109"/>
      <c r="U11" s="109">
        <v>1</v>
      </c>
      <c r="V11" s="117"/>
      <c r="W11" s="117"/>
      <c r="X11" s="489" t="s">
        <v>479</v>
      </c>
      <c r="Y11" s="150" t="s">
        <v>209</v>
      </c>
      <c r="Z11" s="151" t="s">
        <v>145</v>
      </c>
    </row>
    <row r="12" spans="1:29" ht="24.95" customHeight="1">
      <c r="B12" s="301"/>
      <c r="C12" s="309"/>
      <c r="D12" s="428"/>
      <c r="E12" s="431"/>
      <c r="F12" s="32">
        <v>3</v>
      </c>
      <c r="G12" s="230" t="s">
        <v>53</v>
      </c>
      <c r="H12" s="336"/>
      <c r="I12" s="305"/>
      <c r="J12" s="230"/>
      <c r="K12" s="230"/>
      <c r="L12" s="33"/>
      <c r="M12" s="120"/>
      <c r="N12" s="109"/>
      <c r="O12" s="109"/>
      <c r="P12" s="109"/>
      <c r="Q12" s="109"/>
      <c r="R12" s="109"/>
      <c r="S12" s="109"/>
      <c r="T12" s="109"/>
      <c r="U12" s="109">
        <v>1</v>
      </c>
      <c r="V12" s="117"/>
      <c r="W12" s="117"/>
      <c r="X12" s="488" t="s">
        <v>480</v>
      </c>
      <c r="Y12" s="150" t="s">
        <v>209</v>
      </c>
      <c r="Z12" s="151" t="s">
        <v>145</v>
      </c>
    </row>
    <row r="13" spans="1:29" ht="24.95" customHeight="1">
      <c r="B13" s="302"/>
      <c r="C13" s="310"/>
      <c r="D13" s="429"/>
      <c r="E13" s="432"/>
      <c r="F13" s="32">
        <v>4</v>
      </c>
      <c r="G13" s="230" t="s">
        <v>81</v>
      </c>
      <c r="H13" s="337"/>
      <c r="I13" s="306"/>
      <c r="J13" s="230"/>
      <c r="K13" s="230"/>
      <c r="L13" s="33">
        <v>1</v>
      </c>
      <c r="M13" s="125"/>
      <c r="N13" s="124"/>
      <c r="O13" s="124"/>
      <c r="P13" s="124"/>
      <c r="Q13" s="124"/>
      <c r="R13" s="106" t="s">
        <v>82</v>
      </c>
      <c r="S13" s="106" t="s">
        <v>82</v>
      </c>
      <c r="T13" s="106" t="s">
        <v>82</v>
      </c>
      <c r="U13" s="106" t="s">
        <v>82</v>
      </c>
      <c r="V13" s="124"/>
      <c r="W13" s="124"/>
      <c r="X13" s="84" t="s">
        <v>113</v>
      </c>
      <c r="Y13" s="150" t="s">
        <v>209</v>
      </c>
      <c r="Z13" s="151" t="s">
        <v>145</v>
      </c>
    </row>
    <row r="14" spans="1:29" ht="24.95" customHeight="1">
      <c r="B14" s="300">
        <v>3</v>
      </c>
      <c r="C14" s="308" t="s">
        <v>221</v>
      </c>
      <c r="D14" s="427" t="s">
        <v>212</v>
      </c>
      <c r="E14" s="430" t="s">
        <v>222</v>
      </c>
      <c r="F14" s="32">
        <v>1</v>
      </c>
      <c r="G14" s="230" t="s">
        <v>46</v>
      </c>
      <c r="H14" s="335" t="s">
        <v>223</v>
      </c>
      <c r="I14" s="335" t="s">
        <v>225</v>
      </c>
      <c r="J14" s="233"/>
      <c r="K14" s="233"/>
      <c r="L14" s="38"/>
      <c r="M14" s="116"/>
      <c r="N14" s="109"/>
      <c r="O14" s="109"/>
      <c r="P14" s="109"/>
      <c r="Q14" s="109"/>
      <c r="R14" s="109"/>
      <c r="S14" s="109"/>
      <c r="T14" s="106" t="s">
        <v>82</v>
      </c>
      <c r="U14" s="106" t="s">
        <v>82</v>
      </c>
      <c r="V14" s="109"/>
      <c r="W14" s="109">
        <v>1</v>
      </c>
      <c r="X14" s="86"/>
      <c r="Y14" s="150" t="s">
        <v>209</v>
      </c>
      <c r="Z14" s="151" t="s">
        <v>145</v>
      </c>
    </row>
    <row r="15" spans="1:29" ht="24.95" customHeight="1">
      <c r="B15" s="301"/>
      <c r="C15" s="309"/>
      <c r="D15" s="428"/>
      <c r="E15" s="431"/>
      <c r="F15" s="32">
        <v>2</v>
      </c>
      <c r="G15" s="230" t="s">
        <v>52</v>
      </c>
      <c r="H15" s="336"/>
      <c r="I15" s="336"/>
      <c r="J15" s="233"/>
      <c r="K15" s="233"/>
      <c r="L15" s="38"/>
      <c r="M15" s="116"/>
      <c r="N15" s="109"/>
      <c r="O15" s="109"/>
      <c r="P15" s="109"/>
      <c r="Q15" s="109"/>
      <c r="R15" s="109"/>
      <c r="S15" s="109"/>
      <c r="T15" s="109"/>
      <c r="U15" s="109"/>
      <c r="V15" s="109"/>
      <c r="W15" s="109">
        <v>1</v>
      </c>
      <c r="X15" s="86"/>
      <c r="Y15" s="150" t="s">
        <v>209</v>
      </c>
      <c r="Z15" s="151" t="s">
        <v>145</v>
      </c>
    </row>
    <row r="16" spans="1:29" ht="24.95" customHeight="1">
      <c r="B16" s="301"/>
      <c r="C16" s="309"/>
      <c r="D16" s="428"/>
      <c r="E16" s="431"/>
      <c r="F16" s="32">
        <v>3</v>
      </c>
      <c r="G16" s="230" t="s">
        <v>53</v>
      </c>
      <c r="H16" s="336"/>
      <c r="I16" s="336"/>
      <c r="J16" s="233"/>
      <c r="K16" s="233"/>
      <c r="L16" s="38"/>
      <c r="M16" s="120"/>
      <c r="N16" s="109"/>
      <c r="O16" s="109"/>
      <c r="P16" s="109"/>
      <c r="Q16" s="109"/>
      <c r="R16" s="109"/>
      <c r="S16" s="109"/>
      <c r="T16" s="109"/>
      <c r="U16" s="109"/>
      <c r="V16" s="109"/>
      <c r="W16" s="109">
        <v>1</v>
      </c>
      <c r="X16" s="86"/>
      <c r="Y16" s="150" t="s">
        <v>209</v>
      </c>
      <c r="Z16" s="151" t="s">
        <v>145</v>
      </c>
    </row>
    <row r="17" spans="2:26" ht="24.95" customHeight="1">
      <c r="B17" s="302"/>
      <c r="C17" s="310"/>
      <c r="D17" s="429"/>
      <c r="E17" s="432"/>
      <c r="F17" s="32">
        <v>4</v>
      </c>
      <c r="G17" s="230" t="s">
        <v>81</v>
      </c>
      <c r="H17" s="337"/>
      <c r="I17" s="337"/>
      <c r="J17" s="233"/>
      <c r="K17" s="233"/>
      <c r="L17" s="38"/>
      <c r="M17" s="120"/>
      <c r="N17" s="109"/>
      <c r="O17" s="109"/>
      <c r="P17" s="109"/>
      <c r="Q17" s="109"/>
      <c r="R17" s="126" t="s">
        <v>82</v>
      </c>
      <c r="S17" s="126" t="s">
        <v>82</v>
      </c>
      <c r="T17" s="126" t="s">
        <v>82</v>
      </c>
      <c r="U17" s="126" t="s">
        <v>82</v>
      </c>
      <c r="V17" s="109"/>
      <c r="W17" s="109">
        <v>1</v>
      </c>
      <c r="X17" s="86"/>
      <c r="Y17" s="150" t="s">
        <v>209</v>
      </c>
      <c r="Z17" s="151" t="s">
        <v>145</v>
      </c>
    </row>
    <row r="18" spans="2:26" ht="24.95" customHeight="1">
      <c r="B18" s="300">
        <v>4</v>
      </c>
      <c r="C18" s="308" t="s">
        <v>226</v>
      </c>
      <c r="D18" s="427" t="s">
        <v>227</v>
      </c>
      <c r="E18" s="430" t="s">
        <v>228</v>
      </c>
      <c r="F18" s="32">
        <v>1</v>
      </c>
      <c r="G18" s="230" t="s">
        <v>46</v>
      </c>
      <c r="H18" s="335" t="s">
        <v>229</v>
      </c>
      <c r="I18" s="335" t="s">
        <v>231</v>
      </c>
      <c r="J18" s="233"/>
      <c r="K18" s="233"/>
      <c r="L18" s="39">
        <v>1</v>
      </c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87" t="s">
        <v>113</v>
      </c>
      <c r="Y18" s="150" t="s">
        <v>209</v>
      </c>
      <c r="Z18" s="151" t="s">
        <v>62</v>
      </c>
    </row>
    <row r="19" spans="2:26" ht="24.95" customHeight="1">
      <c r="B19" s="301"/>
      <c r="C19" s="309"/>
      <c r="D19" s="428"/>
      <c r="E19" s="431"/>
      <c r="F19" s="32">
        <v>2</v>
      </c>
      <c r="G19" s="230" t="s">
        <v>52</v>
      </c>
      <c r="H19" s="336"/>
      <c r="I19" s="336"/>
      <c r="J19" s="233"/>
      <c r="K19" s="233"/>
      <c r="L19" s="39">
        <v>1</v>
      </c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87" t="s">
        <v>113</v>
      </c>
      <c r="Y19" s="150" t="s">
        <v>209</v>
      </c>
      <c r="Z19" s="151" t="s">
        <v>62</v>
      </c>
    </row>
    <row r="20" spans="2:26" ht="24.95" customHeight="1">
      <c r="B20" s="301"/>
      <c r="C20" s="309"/>
      <c r="D20" s="428"/>
      <c r="E20" s="431"/>
      <c r="F20" s="32">
        <v>3</v>
      </c>
      <c r="G20" s="230" t="s">
        <v>53</v>
      </c>
      <c r="H20" s="336"/>
      <c r="I20" s="336"/>
      <c r="J20" s="233"/>
      <c r="K20" s="233"/>
      <c r="L20" s="39">
        <v>1</v>
      </c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87" t="s">
        <v>113</v>
      </c>
      <c r="Y20" s="150" t="s">
        <v>209</v>
      </c>
      <c r="Z20" s="151" t="s">
        <v>62</v>
      </c>
    </row>
    <row r="21" spans="2:26" ht="24.95" customHeight="1">
      <c r="B21" s="302"/>
      <c r="C21" s="310"/>
      <c r="D21" s="429"/>
      <c r="E21" s="432"/>
      <c r="F21" s="32">
        <v>4</v>
      </c>
      <c r="G21" s="230" t="s">
        <v>81</v>
      </c>
      <c r="H21" s="337"/>
      <c r="I21" s="337"/>
      <c r="J21" s="233"/>
      <c r="K21" s="233"/>
      <c r="L21" s="39">
        <v>1</v>
      </c>
      <c r="M21" s="111"/>
      <c r="N21" s="111"/>
      <c r="O21" s="111"/>
      <c r="P21" s="111"/>
      <c r="Q21" s="111"/>
      <c r="R21" s="106" t="s">
        <v>82</v>
      </c>
      <c r="S21" s="106" t="s">
        <v>82</v>
      </c>
      <c r="T21" s="106" t="s">
        <v>82</v>
      </c>
      <c r="U21" s="106" t="s">
        <v>82</v>
      </c>
      <c r="V21" s="111"/>
      <c r="W21" s="111"/>
      <c r="X21" s="87" t="s">
        <v>113</v>
      </c>
      <c r="Y21" s="150" t="s">
        <v>209</v>
      </c>
      <c r="Z21" s="151" t="s">
        <v>62</v>
      </c>
    </row>
    <row r="22" spans="2:26" ht="24.95" customHeight="1">
      <c r="B22" s="300">
        <v>5</v>
      </c>
      <c r="C22" s="308" t="s">
        <v>232</v>
      </c>
      <c r="D22" s="427" t="s">
        <v>233</v>
      </c>
      <c r="E22" s="430" t="s">
        <v>234</v>
      </c>
      <c r="F22" s="32">
        <v>1</v>
      </c>
      <c r="G22" s="230" t="s">
        <v>46</v>
      </c>
      <c r="H22" s="335" t="s">
        <v>235</v>
      </c>
      <c r="I22" s="335" t="s">
        <v>237</v>
      </c>
      <c r="J22" s="233"/>
      <c r="K22" s="233"/>
      <c r="L22" s="38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>
        <v>1</v>
      </c>
      <c r="X22" s="179" t="s">
        <v>371</v>
      </c>
      <c r="Y22" s="150" t="s">
        <v>209</v>
      </c>
      <c r="Z22" s="151" t="s">
        <v>238</v>
      </c>
    </row>
    <row r="23" spans="2:26" ht="24.95" customHeight="1">
      <c r="B23" s="301"/>
      <c r="C23" s="309"/>
      <c r="D23" s="428"/>
      <c r="E23" s="431"/>
      <c r="F23" s="32">
        <v>2</v>
      </c>
      <c r="G23" s="230" t="s">
        <v>52</v>
      </c>
      <c r="H23" s="336"/>
      <c r="I23" s="336"/>
      <c r="J23" s="233"/>
      <c r="K23" s="233"/>
      <c r="L23" s="38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>
        <v>1</v>
      </c>
      <c r="X23" s="179" t="s">
        <v>371</v>
      </c>
      <c r="Y23" s="150" t="s">
        <v>209</v>
      </c>
      <c r="Z23" s="151" t="s">
        <v>238</v>
      </c>
    </row>
    <row r="24" spans="2:26" ht="24.95" customHeight="1">
      <c r="B24" s="301"/>
      <c r="C24" s="309"/>
      <c r="D24" s="428"/>
      <c r="E24" s="431"/>
      <c r="F24" s="32">
        <v>3</v>
      </c>
      <c r="G24" s="230" t="s">
        <v>53</v>
      </c>
      <c r="H24" s="336"/>
      <c r="I24" s="336"/>
      <c r="J24" s="231"/>
      <c r="K24" s="231"/>
      <c r="L24" s="98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>
        <v>1</v>
      </c>
      <c r="X24" s="179" t="s">
        <v>371</v>
      </c>
      <c r="Y24" s="148" t="s">
        <v>209</v>
      </c>
      <c r="Z24" s="149" t="s">
        <v>238</v>
      </c>
    </row>
    <row r="25" spans="2:26" ht="24.95" customHeight="1">
      <c r="B25" s="302"/>
      <c r="C25" s="310"/>
      <c r="D25" s="429"/>
      <c r="E25" s="432"/>
      <c r="F25" s="32">
        <v>4</v>
      </c>
      <c r="G25" s="230" t="s">
        <v>81</v>
      </c>
      <c r="H25" s="337"/>
      <c r="I25" s="337"/>
      <c r="J25" s="233"/>
      <c r="K25" s="233"/>
      <c r="L25" s="38"/>
      <c r="M25" s="123"/>
      <c r="N25" s="123"/>
      <c r="O25" s="123"/>
      <c r="P25" s="123"/>
      <c r="Q25" s="123"/>
      <c r="R25" s="114" t="s">
        <v>82</v>
      </c>
      <c r="S25" s="114" t="s">
        <v>82</v>
      </c>
      <c r="T25" s="114" t="s">
        <v>82</v>
      </c>
      <c r="U25" s="114" t="s">
        <v>82</v>
      </c>
      <c r="V25" s="123"/>
      <c r="W25" s="123">
        <v>1</v>
      </c>
      <c r="X25" s="179" t="s">
        <v>371</v>
      </c>
      <c r="Y25" s="150" t="s">
        <v>209</v>
      </c>
      <c r="Z25" s="151" t="s">
        <v>238</v>
      </c>
    </row>
    <row r="26" spans="2:26" ht="24.95" customHeight="1">
      <c r="B26" s="300">
        <v>6</v>
      </c>
      <c r="C26" s="308" t="s">
        <v>239</v>
      </c>
      <c r="D26" s="427" t="s">
        <v>233</v>
      </c>
      <c r="E26" s="430" t="s">
        <v>240</v>
      </c>
      <c r="F26" s="32">
        <v>1</v>
      </c>
      <c r="G26" s="230" t="s">
        <v>46</v>
      </c>
      <c r="H26" s="335" t="s">
        <v>241</v>
      </c>
      <c r="I26" s="335" t="s">
        <v>243</v>
      </c>
      <c r="J26" s="233"/>
      <c r="K26" s="233"/>
      <c r="L26" s="39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>
        <v>1</v>
      </c>
      <c r="X26" s="87"/>
      <c r="Y26" s="150" t="s">
        <v>209</v>
      </c>
      <c r="Z26" s="151" t="s">
        <v>238</v>
      </c>
    </row>
    <row r="27" spans="2:26" ht="24.95" customHeight="1">
      <c r="B27" s="301"/>
      <c r="C27" s="309"/>
      <c r="D27" s="428"/>
      <c r="E27" s="431"/>
      <c r="F27" s="32">
        <v>2</v>
      </c>
      <c r="G27" s="230" t="s">
        <v>52</v>
      </c>
      <c r="H27" s="336"/>
      <c r="I27" s="336"/>
      <c r="J27" s="232"/>
      <c r="K27" s="232"/>
      <c r="L27" s="99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>
        <v>1</v>
      </c>
      <c r="X27" s="100"/>
      <c r="Y27" s="154" t="s">
        <v>209</v>
      </c>
      <c r="Z27" s="153" t="s">
        <v>238</v>
      </c>
    </row>
    <row r="28" spans="2:26" ht="24.95" customHeight="1">
      <c r="B28" s="301"/>
      <c r="C28" s="359"/>
      <c r="D28" s="428"/>
      <c r="E28" s="431"/>
      <c r="F28" s="32">
        <v>3</v>
      </c>
      <c r="G28" s="230" t="s">
        <v>53</v>
      </c>
      <c r="H28" s="336"/>
      <c r="I28" s="336"/>
      <c r="J28" s="233"/>
      <c r="K28" s="233"/>
      <c r="L28" s="39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>
        <v>1</v>
      </c>
      <c r="X28" s="87"/>
      <c r="Y28" s="150" t="s">
        <v>209</v>
      </c>
      <c r="Z28" s="151" t="s">
        <v>238</v>
      </c>
    </row>
    <row r="29" spans="2:26" ht="24.95" customHeight="1">
      <c r="B29" s="302"/>
      <c r="C29" s="360"/>
      <c r="D29" s="429"/>
      <c r="E29" s="432"/>
      <c r="F29" s="32">
        <v>4</v>
      </c>
      <c r="G29" s="230" t="s">
        <v>81</v>
      </c>
      <c r="H29" s="337"/>
      <c r="I29" s="337"/>
      <c r="J29" s="233"/>
      <c r="K29" s="233"/>
      <c r="L29" s="39"/>
      <c r="M29" s="110"/>
      <c r="N29" s="110"/>
      <c r="O29" s="110"/>
      <c r="P29" s="110"/>
      <c r="Q29" s="110"/>
      <c r="R29" s="114" t="s">
        <v>82</v>
      </c>
      <c r="S29" s="114" t="s">
        <v>82</v>
      </c>
      <c r="T29" s="114" t="s">
        <v>82</v>
      </c>
      <c r="U29" s="114" t="s">
        <v>82</v>
      </c>
      <c r="V29" s="110"/>
      <c r="W29" s="110">
        <v>1</v>
      </c>
      <c r="X29" s="87"/>
      <c r="Y29" s="150" t="s">
        <v>209</v>
      </c>
      <c r="Z29" s="151" t="s">
        <v>238</v>
      </c>
    </row>
    <row r="30" spans="2:26" ht="24.95" customHeight="1">
      <c r="B30" s="300">
        <v>7</v>
      </c>
      <c r="C30" s="308" t="s">
        <v>244</v>
      </c>
      <c r="D30" s="427" t="s">
        <v>245</v>
      </c>
      <c r="E30" s="430" t="s">
        <v>246</v>
      </c>
      <c r="F30" s="32">
        <v>1</v>
      </c>
      <c r="G30" s="230" t="s">
        <v>46</v>
      </c>
      <c r="H30" s="324" t="s">
        <v>247</v>
      </c>
      <c r="I30" s="304" t="s">
        <v>248</v>
      </c>
      <c r="J30" s="230"/>
      <c r="K30" s="230"/>
      <c r="L30" s="33"/>
      <c r="M30" s="110"/>
      <c r="N30" s="110"/>
      <c r="O30" s="110"/>
      <c r="P30" s="110"/>
      <c r="Q30" s="110"/>
      <c r="R30" s="110"/>
      <c r="S30" s="110"/>
      <c r="T30" s="110"/>
      <c r="U30" s="110"/>
      <c r="V30" s="110">
        <v>1</v>
      </c>
      <c r="W30" s="111"/>
      <c r="X30" s="87"/>
      <c r="Y30" s="150" t="s">
        <v>209</v>
      </c>
      <c r="Z30" s="151" t="s">
        <v>238</v>
      </c>
    </row>
    <row r="31" spans="2:26" ht="24.95" customHeight="1">
      <c r="B31" s="301"/>
      <c r="C31" s="309"/>
      <c r="D31" s="428"/>
      <c r="E31" s="431"/>
      <c r="F31" s="32">
        <v>2</v>
      </c>
      <c r="G31" s="230" t="s">
        <v>52</v>
      </c>
      <c r="H31" s="325"/>
      <c r="I31" s="305"/>
      <c r="J31" s="230"/>
      <c r="K31" s="230"/>
      <c r="L31" s="33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>
        <v>1</v>
      </c>
      <c r="X31" s="87" t="s">
        <v>403</v>
      </c>
      <c r="Y31" s="150" t="s">
        <v>209</v>
      </c>
      <c r="Z31" s="151" t="s">
        <v>238</v>
      </c>
    </row>
    <row r="32" spans="2:26" ht="24.95" customHeight="1">
      <c r="B32" s="301"/>
      <c r="C32" s="309"/>
      <c r="D32" s="428"/>
      <c r="E32" s="431"/>
      <c r="F32" s="32">
        <v>3</v>
      </c>
      <c r="G32" s="230" t="s">
        <v>53</v>
      </c>
      <c r="H32" s="325"/>
      <c r="I32" s="305"/>
      <c r="J32" s="230"/>
      <c r="K32" s="230"/>
      <c r="L32" s="33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>
        <v>1</v>
      </c>
      <c r="X32" s="87" t="s">
        <v>403</v>
      </c>
      <c r="Y32" s="150" t="s">
        <v>209</v>
      </c>
      <c r="Z32" s="151" t="s">
        <v>238</v>
      </c>
    </row>
    <row r="33" spans="2:26" ht="24.95" customHeight="1">
      <c r="B33" s="302"/>
      <c r="C33" s="310"/>
      <c r="D33" s="429"/>
      <c r="E33" s="432"/>
      <c r="F33" s="32">
        <v>4</v>
      </c>
      <c r="G33" s="230" t="s">
        <v>81</v>
      </c>
      <c r="H33" s="326"/>
      <c r="I33" s="306"/>
      <c r="J33" s="230"/>
      <c r="K33" s="230"/>
      <c r="L33" s="33"/>
      <c r="M33" s="110"/>
      <c r="N33" s="110"/>
      <c r="O33" s="110"/>
      <c r="P33" s="110"/>
      <c r="Q33" s="110"/>
      <c r="R33" s="114" t="s">
        <v>82</v>
      </c>
      <c r="S33" s="114" t="s">
        <v>82</v>
      </c>
      <c r="T33" s="114" t="s">
        <v>82</v>
      </c>
      <c r="U33" s="114" t="s">
        <v>82</v>
      </c>
      <c r="V33" s="110"/>
      <c r="W33" s="110">
        <v>1</v>
      </c>
      <c r="X33" s="87" t="s">
        <v>403</v>
      </c>
      <c r="Y33" s="150" t="s">
        <v>209</v>
      </c>
      <c r="Z33" s="151" t="s">
        <v>238</v>
      </c>
    </row>
    <row r="34" spans="2:26" ht="24.95" customHeight="1">
      <c r="B34" s="300">
        <v>8</v>
      </c>
      <c r="C34" s="308" t="s">
        <v>249</v>
      </c>
      <c r="D34" s="427" t="s">
        <v>250</v>
      </c>
      <c r="E34" s="430" t="s">
        <v>251</v>
      </c>
      <c r="F34" s="32">
        <v>1</v>
      </c>
      <c r="G34" s="230" t="s">
        <v>46</v>
      </c>
      <c r="H34" s="335" t="s">
        <v>252</v>
      </c>
      <c r="I34" s="304" t="s">
        <v>254</v>
      </c>
      <c r="J34" s="230"/>
      <c r="K34" s="230"/>
      <c r="L34" s="33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>
        <v>1</v>
      </c>
      <c r="X34" s="179" t="s">
        <v>371</v>
      </c>
      <c r="Y34" s="150" t="s">
        <v>209</v>
      </c>
      <c r="Z34" s="151" t="s">
        <v>51</v>
      </c>
    </row>
    <row r="35" spans="2:26" ht="24.95" customHeight="1">
      <c r="B35" s="301"/>
      <c r="C35" s="309"/>
      <c r="D35" s="428"/>
      <c r="E35" s="431"/>
      <c r="F35" s="32">
        <v>2</v>
      </c>
      <c r="G35" s="230" t="s">
        <v>52</v>
      </c>
      <c r="H35" s="336"/>
      <c r="I35" s="305"/>
      <c r="J35" s="230"/>
      <c r="K35" s="230"/>
      <c r="L35" s="33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>
        <v>1</v>
      </c>
      <c r="X35" s="179" t="s">
        <v>371</v>
      </c>
      <c r="Y35" s="150" t="s">
        <v>209</v>
      </c>
      <c r="Z35" s="151" t="s">
        <v>51</v>
      </c>
    </row>
    <row r="36" spans="2:26" ht="24.95" customHeight="1">
      <c r="B36" s="301"/>
      <c r="C36" s="309"/>
      <c r="D36" s="428"/>
      <c r="E36" s="431"/>
      <c r="F36" s="32">
        <v>3</v>
      </c>
      <c r="G36" s="230" t="s">
        <v>53</v>
      </c>
      <c r="H36" s="336"/>
      <c r="I36" s="305"/>
      <c r="J36" s="230"/>
      <c r="K36" s="230"/>
      <c r="L36" s="33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>
        <v>1</v>
      </c>
      <c r="X36" s="179" t="s">
        <v>371</v>
      </c>
      <c r="Y36" s="150" t="s">
        <v>209</v>
      </c>
      <c r="Z36" s="151" t="s">
        <v>51</v>
      </c>
    </row>
    <row r="37" spans="2:26" ht="24.95" customHeight="1">
      <c r="B37" s="302"/>
      <c r="C37" s="310"/>
      <c r="D37" s="429"/>
      <c r="E37" s="432"/>
      <c r="F37" s="32">
        <v>4</v>
      </c>
      <c r="G37" s="230" t="s">
        <v>81</v>
      </c>
      <c r="H37" s="337"/>
      <c r="I37" s="306"/>
      <c r="J37" s="230"/>
      <c r="K37" s="230"/>
      <c r="L37" s="33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>
        <v>1</v>
      </c>
      <c r="X37" s="179" t="s">
        <v>371</v>
      </c>
      <c r="Y37" s="150" t="s">
        <v>209</v>
      </c>
      <c r="Z37" s="151" t="s">
        <v>51</v>
      </c>
    </row>
    <row r="38" spans="2:26" ht="24.95" customHeight="1">
      <c r="B38" s="300">
        <v>9</v>
      </c>
      <c r="C38" s="308" t="s">
        <v>255</v>
      </c>
      <c r="D38" s="427" t="s">
        <v>250</v>
      </c>
      <c r="E38" s="430" t="s">
        <v>256</v>
      </c>
      <c r="F38" s="32">
        <v>1</v>
      </c>
      <c r="G38" s="230" t="s">
        <v>46</v>
      </c>
      <c r="H38" s="335" t="s">
        <v>257</v>
      </c>
      <c r="I38" s="304" t="s">
        <v>259</v>
      </c>
      <c r="J38" s="230"/>
      <c r="K38" s="230"/>
      <c r="L38" s="33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>
        <v>1</v>
      </c>
      <c r="X38" s="87" t="s">
        <v>403</v>
      </c>
      <c r="Y38" s="150" t="s">
        <v>209</v>
      </c>
      <c r="Z38" s="151" t="s">
        <v>51</v>
      </c>
    </row>
    <row r="39" spans="2:26" ht="24.95" customHeight="1">
      <c r="B39" s="301"/>
      <c r="C39" s="309"/>
      <c r="D39" s="428"/>
      <c r="E39" s="431"/>
      <c r="F39" s="32">
        <v>2</v>
      </c>
      <c r="G39" s="230" t="s">
        <v>52</v>
      </c>
      <c r="H39" s="336"/>
      <c r="I39" s="305"/>
      <c r="J39" s="230"/>
      <c r="K39" s="230"/>
      <c r="L39" s="33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>
        <v>1</v>
      </c>
      <c r="X39" s="87" t="s">
        <v>403</v>
      </c>
      <c r="Y39" s="150" t="s">
        <v>209</v>
      </c>
      <c r="Z39" s="151" t="s">
        <v>51</v>
      </c>
    </row>
    <row r="40" spans="2:26" ht="24.95" customHeight="1">
      <c r="B40" s="301"/>
      <c r="C40" s="309"/>
      <c r="D40" s="428"/>
      <c r="E40" s="431"/>
      <c r="F40" s="32">
        <v>3</v>
      </c>
      <c r="G40" s="230" t="s">
        <v>53</v>
      </c>
      <c r="H40" s="336"/>
      <c r="I40" s="305"/>
      <c r="J40" s="230"/>
      <c r="K40" s="230"/>
      <c r="L40" s="33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>
        <v>1</v>
      </c>
      <c r="X40" s="87" t="s">
        <v>403</v>
      </c>
      <c r="Y40" s="150" t="s">
        <v>209</v>
      </c>
      <c r="Z40" s="151" t="s">
        <v>51</v>
      </c>
    </row>
    <row r="41" spans="2:26" ht="24.95" customHeight="1">
      <c r="B41" s="302"/>
      <c r="C41" s="310"/>
      <c r="D41" s="429"/>
      <c r="E41" s="432"/>
      <c r="F41" s="32">
        <v>4</v>
      </c>
      <c r="G41" s="230" t="s">
        <v>81</v>
      </c>
      <c r="H41" s="337"/>
      <c r="I41" s="306"/>
      <c r="J41" s="230"/>
      <c r="K41" s="230"/>
      <c r="L41" s="33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>
        <v>1</v>
      </c>
      <c r="X41" s="87" t="s">
        <v>403</v>
      </c>
      <c r="Y41" s="150" t="s">
        <v>209</v>
      </c>
      <c r="Z41" s="151" t="s">
        <v>51</v>
      </c>
    </row>
    <row r="42" spans="2:26" ht="24.95" customHeight="1">
      <c r="B42" s="300">
        <v>10</v>
      </c>
      <c r="C42" s="308" t="s">
        <v>260</v>
      </c>
      <c r="D42" s="427" t="s">
        <v>129</v>
      </c>
      <c r="E42" s="430" t="s">
        <v>261</v>
      </c>
      <c r="F42" s="32">
        <v>1</v>
      </c>
      <c r="G42" s="230" t="s">
        <v>46</v>
      </c>
      <c r="H42" s="335" t="s">
        <v>229</v>
      </c>
      <c r="I42" s="335" t="s">
        <v>262</v>
      </c>
      <c r="J42" s="233"/>
      <c r="K42" s="233"/>
      <c r="L42" s="38"/>
      <c r="M42" s="110"/>
      <c r="N42" s="110"/>
      <c r="O42" s="110">
        <v>1</v>
      </c>
      <c r="P42" s="111"/>
      <c r="Q42" s="111"/>
      <c r="R42" s="111"/>
      <c r="S42" s="111"/>
      <c r="T42" s="111"/>
      <c r="U42" s="111"/>
      <c r="V42" s="111"/>
      <c r="W42" s="111"/>
      <c r="X42" s="87"/>
      <c r="Y42" s="150" t="s">
        <v>209</v>
      </c>
      <c r="Z42" s="151" t="s">
        <v>133</v>
      </c>
    </row>
    <row r="43" spans="2:26" ht="24.95" customHeight="1">
      <c r="B43" s="301"/>
      <c r="C43" s="309"/>
      <c r="D43" s="428"/>
      <c r="E43" s="431"/>
      <c r="F43" s="32">
        <v>2</v>
      </c>
      <c r="G43" s="230" t="s">
        <v>52</v>
      </c>
      <c r="H43" s="336"/>
      <c r="I43" s="336"/>
      <c r="J43" s="233"/>
      <c r="K43" s="233"/>
      <c r="L43" s="38"/>
      <c r="M43" s="110">
        <v>1</v>
      </c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87"/>
      <c r="Y43" s="150" t="s">
        <v>209</v>
      </c>
      <c r="Z43" s="151" t="s">
        <v>133</v>
      </c>
    </row>
    <row r="44" spans="2:26" ht="24.95" customHeight="1">
      <c r="B44" s="301"/>
      <c r="C44" s="309"/>
      <c r="D44" s="428"/>
      <c r="E44" s="431"/>
      <c r="F44" s="32">
        <v>3</v>
      </c>
      <c r="G44" s="230" t="s">
        <v>53</v>
      </c>
      <c r="H44" s="336"/>
      <c r="I44" s="336"/>
      <c r="J44" s="233"/>
      <c r="K44" s="233"/>
      <c r="L44" s="38"/>
      <c r="M44" s="110"/>
      <c r="N44" s="110"/>
      <c r="O44" s="110"/>
      <c r="P44" s="110"/>
      <c r="Q44" s="110">
        <v>1</v>
      </c>
      <c r="R44" s="111"/>
      <c r="S44" s="111"/>
      <c r="T44" s="111"/>
      <c r="U44" s="111"/>
      <c r="V44" s="111"/>
      <c r="W44" s="111"/>
      <c r="X44" s="87"/>
      <c r="Y44" s="150" t="s">
        <v>209</v>
      </c>
      <c r="Z44" s="151" t="s">
        <v>133</v>
      </c>
    </row>
    <row r="45" spans="2:26" ht="24.95" customHeight="1">
      <c r="B45" s="302"/>
      <c r="C45" s="310"/>
      <c r="D45" s="429"/>
      <c r="E45" s="432"/>
      <c r="F45" s="32">
        <v>4</v>
      </c>
      <c r="G45" s="230" t="s">
        <v>81</v>
      </c>
      <c r="H45" s="337"/>
      <c r="I45" s="337"/>
      <c r="J45" s="233"/>
      <c r="K45" s="233"/>
      <c r="L45" s="38"/>
      <c r="M45" s="110"/>
      <c r="N45" s="110"/>
      <c r="O45" s="110">
        <v>1</v>
      </c>
      <c r="P45" s="111"/>
      <c r="Q45" s="111"/>
      <c r="R45" s="111"/>
      <c r="S45" s="111"/>
      <c r="T45" s="111"/>
      <c r="U45" s="111"/>
      <c r="V45" s="111"/>
      <c r="W45" s="111"/>
      <c r="X45" s="87"/>
      <c r="Y45" s="150" t="s">
        <v>209</v>
      </c>
      <c r="Z45" s="151" t="s">
        <v>133</v>
      </c>
    </row>
    <row r="46" spans="2:26" ht="24.95" customHeight="1">
      <c r="B46" s="300">
        <v>11</v>
      </c>
      <c r="C46" s="308" t="s">
        <v>263</v>
      </c>
      <c r="D46" s="427" t="s">
        <v>264</v>
      </c>
      <c r="E46" s="430" t="s">
        <v>265</v>
      </c>
      <c r="F46" s="32">
        <v>1</v>
      </c>
      <c r="G46" s="230" t="s">
        <v>46</v>
      </c>
      <c r="H46" s="335" t="s">
        <v>266</v>
      </c>
      <c r="I46" s="335" t="s">
        <v>268</v>
      </c>
      <c r="J46" s="233"/>
      <c r="K46" s="233"/>
      <c r="L46" s="38"/>
      <c r="M46" s="123"/>
      <c r="N46" s="123"/>
      <c r="O46" s="123"/>
      <c r="P46" s="123"/>
      <c r="Q46" s="123"/>
      <c r="R46" s="123"/>
      <c r="S46" s="123"/>
      <c r="T46" s="106" t="s">
        <v>82</v>
      </c>
      <c r="U46" s="106" t="s">
        <v>82</v>
      </c>
      <c r="V46" s="123"/>
      <c r="W46" s="123">
        <v>1</v>
      </c>
      <c r="X46" s="87"/>
      <c r="Y46" s="150" t="s">
        <v>209</v>
      </c>
      <c r="Z46" s="151" t="s">
        <v>80</v>
      </c>
    </row>
    <row r="47" spans="2:26" ht="24.95" customHeight="1">
      <c r="B47" s="301"/>
      <c r="C47" s="309"/>
      <c r="D47" s="428"/>
      <c r="E47" s="431"/>
      <c r="F47" s="32">
        <v>2</v>
      </c>
      <c r="G47" s="230" t="s">
        <v>52</v>
      </c>
      <c r="H47" s="336"/>
      <c r="I47" s="336"/>
      <c r="J47" s="233"/>
      <c r="K47" s="233"/>
      <c r="L47" s="38"/>
      <c r="M47" s="110"/>
      <c r="N47" s="110"/>
      <c r="O47" s="123"/>
      <c r="P47" s="123"/>
      <c r="Q47" s="123"/>
      <c r="R47" s="123"/>
      <c r="S47" s="123"/>
      <c r="T47" s="123"/>
      <c r="U47" s="123"/>
      <c r="V47" s="123"/>
      <c r="W47" s="123">
        <v>1</v>
      </c>
      <c r="X47" s="87"/>
      <c r="Y47" s="150" t="s">
        <v>209</v>
      </c>
      <c r="Z47" s="151" t="s">
        <v>80</v>
      </c>
    </row>
    <row r="48" spans="2:26" ht="24.95" customHeight="1">
      <c r="B48" s="301"/>
      <c r="C48" s="309"/>
      <c r="D48" s="428"/>
      <c r="E48" s="431"/>
      <c r="F48" s="32">
        <v>3</v>
      </c>
      <c r="G48" s="230" t="s">
        <v>53</v>
      </c>
      <c r="H48" s="336"/>
      <c r="I48" s="336"/>
      <c r="J48" s="233"/>
      <c r="K48" s="233"/>
      <c r="L48" s="38"/>
      <c r="M48" s="110"/>
      <c r="N48" s="110"/>
      <c r="O48" s="110"/>
      <c r="P48" s="123"/>
      <c r="Q48" s="123"/>
      <c r="R48" s="123"/>
      <c r="S48" s="123"/>
      <c r="T48" s="123"/>
      <c r="U48" s="123"/>
      <c r="V48" s="123"/>
      <c r="W48" s="123">
        <v>1</v>
      </c>
      <c r="X48" s="87"/>
      <c r="Y48" s="150" t="s">
        <v>209</v>
      </c>
      <c r="Z48" s="151" t="s">
        <v>80</v>
      </c>
    </row>
    <row r="49" spans="2:26" ht="24.95" customHeight="1">
      <c r="B49" s="302"/>
      <c r="C49" s="310"/>
      <c r="D49" s="429"/>
      <c r="E49" s="432"/>
      <c r="F49" s="32">
        <v>4</v>
      </c>
      <c r="G49" s="230" t="s">
        <v>81</v>
      </c>
      <c r="H49" s="337"/>
      <c r="I49" s="337"/>
      <c r="J49" s="233"/>
      <c r="K49" s="233"/>
      <c r="L49" s="38"/>
      <c r="M49" s="123"/>
      <c r="N49" s="123"/>
      <c r="O49" s="123"/>
      <c r="P49" s="123"/>
      <c r="Q49" s="123"/>
      <c r="R49" s="106" t="s">
        <v>82</v>
      </c>
      <c r="S49" s="106" t="s">
        <v>82</v>
      </c>
      <c r="T49" s="106" t="s">
        <v>82</v>
      </c>
      <c r="U49" s="106" t="s">
        <v>82</v>
      </c>
      <c r="V49" s="123"/>
      <c r="W49" s="123">
        <v>1</v>
      </c>
      <c r="X49" s="87"/>
      <c r="Y49" s="150" t="s">
        <v>209</v>
      </c>
      <c r="Z49" s="151" t="s">
        <v>80</v>
      </c>
    </row>
    <row r="50" spans="2:26" ht="24.95" customHeight="1">
      <c r="B50" s="303">
        <v>12</v>
      </c>
      <c r="C50" s="341" t="s">
        <v>269</v>
      </c>
      <c r="D50" s="433" t="s">
        <v>270</v>
      </c>
      <c r="E50" s="434" t="s">
        <v>271</v>
      </c>
      <c r="F50" s="32">
        <v>1</v>
      </c>
      <c r="G50" s="230" t="s">
        <v>46</v>
      </c>
      <c r="H50" s="356" t="s">
        <v>365</v>
      </c>
      <c r="I50" s="333" t="s">
        <v>273</v>
      </c>
      <c r="J50" s="230"/>
      <c r="K50" s="230"/>
      <c r="L50" s="33"/>
      <c r="M50" s="123"/>
      <c r="N50" s="123"/>
      <c r="O50" s="123"/>
      <c r="P50" s="123"/>
      <c r="Q50" s="123"/>
      <c r="R50" s="123"/>
      <c r="S50" s="123"/>
      <c r="T50" s="123"/>
      <c r="U50" s="123"/>
      <c r="V50" s="123">
        <v>1</v>
      </c>
      <c r="W50" s="111"/>
      <c r="X50" s="87"/>
      <c r="Y50" s="150" t="s">
        <v>209</v>
      </c>
      <c r="Z50" s="151" t="s">
        <v>95</v>
      </c>
    </row>
    <row r="51" spans="2:26" ht="24.95" customHeight="1">
      <c r="B51" s="303"/>
      <c r="C51" s="341"/>
      <c r="D51" s="433"/>
      <c r="E51" s="434"/>
      <c r="F51" s="32">
        <v>2</v>
      </c>
      <c r="G51" s="230" t="s">
        <v>52</v>
      </c>
      <c r="H51" s="356"/>
      <c r="I51" s="333"/>
      <c r="J51" s="230"/>
      <c r="K51" s="230"/>
      <c r="L51" s="33"/>
      <c r="M51" s="123"/>
      <c r="N51" s="123"/>
      <c r="O51" s="123"/>
      <c r="P51" s="123"/>
      <c r="Q51" s="123"/>
      <c r="R51" s="123"/>
      <c r="S51" s="123"/>
      <c r="T51" s="123"/>
      <c r="U51" s="123"/>
      <c r="V51" s="123">
        <v>1</v>
      </c>
      <c r="W51" s="111"/>
      <c r="X51" s="87"/>
      <c r="Y51" s="150" t="s">
        <v>209</v>
      </c>
      <c r="Z51" s="151" t="s">
        <v>95</v>
      </c>
    </row>
    <row r="52" spans="2:26" ht="24.95" customHeight="1">
      <c r="B52" s="303"/>
      <c r="C52" s="341"/>
      <c r="D52" s="433"/>
      <c r="E52" s="434"/>
      <c r="F52" s="32">
        <v>3</v>
      </c>
      <c r="G52" s="230" t="s">
        <v>53</v>
      </c>
      <c r="H52" s="356"/>
      <c r="I52" s="333"/>
      <c r="J52" s="230"/>
      <c r="K52" s="230"/>
      <c r="L52" s="33"/>
      <c r="M52" s="123"/>
      <c r="N52" s="123"/>
      <c r="O52" s="123"/>
      <c r="P52" s="123"/>
      <c r="Q52" s="123"/>
      <c r="R52" s="123"/>
      <c r="S52" s="123"/>
      <c r="T52" s="123"/>
      <c r="U52" s="123"/>
      <c r="V52" s="123">
        <v>1</v>
      </c>
      <c r="W52" s="111"/>
      <c r="X52" s="87"/>
      <c r="Y52" s="150" t="s">
        <v>209</v>
      </c>
      <c r="Z52" s="151" t="s">
        <v>95</v>
      </c>
    </row>
    <row r="53" spans="2:26" ht="24.95" customHeight="1">
      <c r="B53" s="303"/>
      <c r="C53" s="341"/>
      <c r="D53" s="433"/>
      <c r="E53" s="434"/>
      <c r="F53" s="32">
        <v>4</v>
      </c>
      <c r="G53" s="230" t="s">
        <v>81</v>
      </c>
      <c r="H53" s="356"/>
      <c r="I53" s="333"/>
      <c r="J53" s="230"/>
      <c r="K53" s="230"/>
      <c r="L53" s="33"/>
      <c r="M53" s="123"/>
      <c r="N53" s="123"/>
      <c r="O53" s="123"/>
      <c r="P53" s="123"/>
      <c r="Q53" s="123"/>
      <c r="R53" s="106" t="s">
        <v>82</v>
      </c>
      <c r="S53" s="106" t="s">
        <v>82</v>
      </c>
      <c r="T53" s="106" t="s">
        <v>82</v>
      </c>
      <c r="U53" s="106" t="s">
        <v>82</v>
      </c>
      <c r="V53" s="123">
        <v>1</v>
      </c>
      <c r="W53" s="111"/>
      <c r="X53" s="87"/>
      <c r="Y53" s="150" t="s">
        <v>209</v>
      </c>
      <c r="Z53" s="151" t="s">
        <v>95</v>
      </c>
    </row>
    <row r="54" spans="2:26" ht="24.95" customHeight="1">
      <c r="B54" s="300">
        <v>13</v>
      </c>
      <c r="C54" s="308" t="s">
        <v>274</v>
      </c>
      <c r="D54" s="427" t="s">
        <v>275</v>
      </c>
      <c r="E54" s="430" t="s">
        <v>276</v>
      </c>
      <c r="F54" s="32">
        <v>1</v>
      </c>
      <c r="G54" s="230" t="s">
        <v>46</v>
      </c>
      <c r="H54" s="324" t="s">
        <v>214</v>
      </c>
      <c r="I54" s="304" t="s">
        <v>278</v>
      </c>
      <c r="J54" s="230"/>
      <c r="K54" s="230"/>
      <c r="L54" s="33"/>
      <c r="M54" s="109"/>
      <c r="N54" s="109"/>
      <c r="O54" s="109"/>
      <c r="P54" s="109"/>
      <c r="Q54" s="109"/>
      <c r="R54" s="109"/>
      <c r="S54" s="109"/>
      <c r="T54" s="109"/>
      <c r="U54" s="109"/>
      <c r="V54" s="109">
        <v>1</v>
      </c>
      <c r="W54" s="111"/>
      <c r="X54" s="88" t="s">
        <v>279</v>
      </c>
      <c r="Y54" s="150" t="s">
        <v>209</v>
      </c>
      <c r="Z54" s="151" t="s">
        <v>120</v>
      </c>
    </row>
    <row r="55" spans="2:26" ht="24.95" customHeight="1">
      <c r="B55" s="301"/>
      <c r="C55" s="309"/>
      <c r="D55" s="428"/>
      <c r="E55" s="431"/>
      <c r="F55" s="32">
        <v>2</v>
      </c>
      <c r="G55" s="230" t="s">
        <v>52</v>
      </c>
      <c r="H55" s="325"/>
      <c r="I55" s="305"/>
      <c r="J55" s="230"/>
      <c r="K55" s="230"/>
      <c r="L55" s="33"/>
      <c r="M55" s="109"/>
      <c r="N55" s="109"/>
      <c r="O55" s="109"/>
      <c r="P55" s="109"/>
      <c r="Q55" s="109"/>
      <c r="R55" s="109"/>
      <c r="S55" s="109"/>
      <c r="T55" s="109"/>
      <c r="U55" s="109">
        <v>1</v>
      </c>
      <c r="V55" s="111"/>
      <c r="W55" s="111"/>
      <c r="X55" s="88" t="s">
        <v>280</v>
      </c>
      <c r="Y55" s="150" t="s">
        <v>209</v>
      </c>
      <c r="Z55" s="151" t="s">
        <v>120</v>
      </c>
    </row>
    <row r="56" spans="2:26" ht="24.95" customHeight="1">
      <c r="B56" s="301"/>
      <c r="C56" s="309"/>
      <c r="D56" s="428"/>
      <c r="E56" s="431"/>
      <c r="F56" s="32">
        <v>3</v>
      </c>
      <c r="G56" s="230" t="s">
        <v>53</v>
      </c>
      <c r="H56" s="325"/>
      <c r="I56" s="305"/>
      <c r="J56" s="230"/>
      <c r="K56" s="230"/>
      <c r="L56" s="33"/>
      <c r="M56" s="109"/>
      <c r="N56" s="109"/>
      <c r="O56" s="109"/>
      <c r="P56" s="109"/>
      <c r="Q56" s="123"/>
      <c r="R56" s="123"/>
      <c r="S56" s="123">
        <v>1</v>
      </c>
      <c r="T56" s="111"/>
      <c r="U56" s="111"/>
      <c r="V56" s="111"/>
      <c r="W56" s="111"/>
      <c r="X56" s="88" t="s">
        <v>119</v>
      </c>
      <c r="Y56" s="150" t="s">
        <v>209</v>
      </c>
      <c r="Z56" s="151" t="s">
        <v>120</v>
      </c>
    </row>
    <row r="57" spans="2:26" ht="24.95" customHeight="1">
      <c r="B57" s="302"/>
      <c r="C57" s="310"/>
      <c r="D57" s="429"/>
      <c r="E57" s="432"/>
      <c r="F57" s="32">
        <v>4</v>
      </c>
      <c r="G57" s="230" t="s">
        <v>81</v>
      </c>
      <c r="H57" s="326"/>
      <c r="I57" s="306"/>
      <c r="J57" s="230"/>
      <c r="K57" s="230"/>
      <c r="L57" s="33"/>
      <c r="M57" s="110"/>
      <c r="N57" s="123"/>
      <c r="O57" s="123"/>
      <c r="P57" s="123"/>
      <c r="Q57" s="123">
        <v>1</v>
      </c>
      <c r="R57" s="106" t="s">
        <v>82</v>
      </c>
      <c r="S57" s="106" t="s">
        <v>82</v>
      </c>
      <c r="T57" s="106" t="s">
        <v>82</v>
      </c>
      <c r="U57" s="106" t="s">
        <v>82</v>
      </c>
      <c r="V57" s="111"/>
      <c r="W57" s="111"/>
      <c r="X57" s="88" t="s">
        <v>280</v>
      </c>
      <c r="Y57" s="150" t="s">
        <v>209</v>
      </c>
      <c r="Z57" s="151" t="s">
        <v>120</v>
      </c>
    </row>
    <row r="58" spans="2:26" ht="24.95" customHeight="1">
      <c r="B58" s="300">
        <v>14</v>
      </c>
      <c r="C58" s="308" t="s">
        <v>281</v>
      </c>
      <c r="D58" s="427" t="s">
        <v>282</v>
      </c>
      <c r="E58" s="430" t="s">
        <v>283</v>
      </c>
      <c r="F58" s="32">
        <v>1</v>
      </c>
      <c r="G58" s="230" t="s">
        <v>46</v>
      </c>
      <c r="H58" s="335" t="s">
        <v>266</v>
      </c>
      <c r="I58" s="304" t="s">
        <v>285</v>
      </c>
      <c r="J58" s="230"/>
      <c r="K58" s="230"/>
      <c r="L58" s="33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>
        <v>1</v>
      </c>
      <c r="X58" s="179" t="s">
        <v>371</v>
      </c>
      <c r="Y58" s="150" t="s">
        <v>209</v>
      </c>
      <c r="Z58" s="151" t="s">
        <v>103</v>
      </c>
    </row>
    <row r="59" spans="2:26" ht="24.95" customHeight="1">
      <c r="B59" s="301"/>
      <c r="C59" s="309"/>
      <c r="D59" s="428"/>
      <c r="E59" s="431"/>
      <c r="F59" s="32">
        <v>2</v>
      </c>
      <c r="G59" s="230" t="s">
        <v>52</v>
      </c>
      <c r="H59" s="336"/>
      <c r="I59" s="305"/>
      <c r="J59" s="230"/>
      <c r="K59" s="230"/>
      <c r="L59" s="33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>
        <v>1</v>
      </c>
      <c r="X59" s="179" t="s">
        <v>371</v>
      </c>
      <c r="Y59" s="150" t="s">
        <v>209</v>
      </c>
      <c r="Z59" s="151" t="s">
        <v>103</v>
      </c>
    </row>
    <row r="60" spans="2:26" ht="24.95" customHeight="1">
      <c r="B60" s="301"/>
      <c r="C60" s="309"/>
      <c r="D60" s="428"/>
      <c r="E60" s="431"/>
      <c r="F60" s="32">
        <v>3</v>
      </c>
      <c r="G60" s="230" t="s">
        <v>53</v>
      </c>
      <c r="H60" s="336"/>
      <c r="I60" s="305"/>
      <c r="J60" s="230"/>
      <c r="K60" s="230"/>
      <c r="L60" s="33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>
        <v>1</v>
      </c>
      <c r="X60" s="179" t="s">
        <v>371</v>
      </c>
      <c r="Y60" s="150" t="s">
        <v>209</v>
      </c>
      <c r="Z60" s="151" t="s">
        <v>103</v>
      </c>
    </row>
    <row r="61" spans="2:26" ht="24.95" customHeight="1">
      <c r="B61" s="302"/>
      <c r="C61" s="310"/>
      <c r="D61" s="429"/>
      <c r="E61" s="432"/>
      <c r="F61" s="32">
        <v>4</v>
      </c>
      <c r="G61" s="230" t="s">
        <v>81</v>
      </c>
      <c r="H61" s="337"/>
      <c r="I61" s="306"/>
      <c r="J61" s="230"/>
      <c r="K61" s="230"/>
      <c r="L61" s="33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>
        <v>1</v>
      </c>
      <c r="X61" s="179" t="s">
        <v>371</v>
      </c>
      <c r="Y61" s="150" t="s">
        <v>209</v>
      </c>
      <c r="Z61" s="151" t="s">
        <v>103</v>
      </c>
    </row>
    <row r="62" spans="2:26" ht="24.95" customHeight="1">
      <c r="B62" s="300">
        <v>15</v>
      </c>
      <c r="C62" s="308" t="s">
        <v>286</v>
      </c>
      <c r="D62" s="427" t="s">
        <v>287</v>
      </c>
      <c r="E62" s="430" t="s">
        <v>288</v>
      </c>
      <c r="F62" s="32">
        <v>1</v>
      </c>
      <c r="G62" s="230" t="s">
        <v>46</v>
      </c>
      <c r="H62" s="335" t="s">
        <v>289</v>
      </c>
      <c r="I62" s="304" t="s">
        <v>291</v>
      </c>
      <c r="J62" s="230"/>
      <c r="K62" s="230"/>
      <c r="L62" s="33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>
        <v>1</v>
      </c>
      <c r="X62" s="87"/>
      <c r="Y62" s="150" t="s">
        <v>209</v>
      </c>
      <c r="Z62" s="151" t="s">
        <v>103</v>
      </c>
    </row>
    <row r="63" spans="2:26" ht="24.95" customHeight="1">
      <c r="B63" s="301"/>
      <c r="C63" s="309"/>
      <c r="D63" s="428"/>
      <c r="E63" s="431"/>
      <c r="F63" s="32">
        <v>2</v>
      </c>
      <c r="G63" s="230" t="s">
        <v>52</v>
      </c>
      <c r="H63" s="336"/>
      <c r="I63" s="305"/>
      <c r="J63" s="230"/>
      <c r="K63" s="230"/>
      <c r="L63" s="33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>
        <v>1</v>
      </c>
      <c r="X63" s="87"/>
      <c r="Y63" s="150" t="s">
        <v>209</v>
      </c>
      <c r="Z63" s="151" t="s">
        <v>103</v>
      </c>
    </row>
    <row r="64" spans="2:26" ht="24.95" customHeight="1">
      <c r="B64" s="301"/>
      <c r="C64" s="309"/>
      <c r="D64" s="428"/>
      <c r="E64" s="431"/>
      <c r="F64" s="32">
        <v>3</v>
      </c>
      <c r="G64" s="230" t="s">
        <v>53</v>
      </c>
      <c r="H64" s="336"/>
      <c r="I64" s="305"/>
      <c r="J64" s="230"/>
      <c r="K64" s="230"/>
      <c r="L64" s="33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>
        <v>1</v>
      </c>
      <c r="X64" s="87"/>
      <c r="Y64" s="150" t="s">
        <v>209</v>
      </c>
      <c r="Z64" s="151" t="s">
        <v>103</v>
      </c>
    </row>
    <row r="65" spans="2:26" ht="24.95" customHeight="1">
      <c r="B65" s="302"/>
      <c r="C65" s="310"/>
      <c r="D65" s="429"/>
      <c r="E65" s="432"/>
      <c r="F65" s="32">
        <v>4</v>
      </c>
      <c r="G65" s="230" t="s">
        <v>81</v>
      </c>
      <c r="H65" s="337"/>
      <c r="I65" s="306"/>
      <c r="J65" s="230"/>
      <c r="K65" s="230"/>
      <c r="L65" s="33"/>
      <c r="M65" s="123"/>
      <c r="N65" s="123"/>
      <c r="O65" s="123"/>
      <c r="P65" s="123"/>
      <c r="Q65" s="123"/>
      <c r="R65" s="106" t="s">
        <v>82</v>
      </c>
      <c r="S65" s="106" t="s">
        <v>82</v>
      </c>
      <c r="T65" s="106" t="s">
        <v>82</v>
      </c>
      <c r="U65" s="106" t="s">
        <v>82</v>
      </c>
      <c r="V65" s="123"/>
      <c r="W65" s="123">
        <v>1</v>
      </c>
      <c r="X65" s="87"/>
      <c r="Y65" s="150" t="s">
        <v>209</v>
      </c>
      <c r="Z65" s="151" t="s">
        <v>103</v>
      </c>
    </row>
    <row r="66" spans="2:26" ht="24.95" customHeight="1">
      <c r="B66" s="300">
        <v>16</v>
      </c>
      <c r="C66" s="308" t="s">
        <v>292</v>
      </c>
      <c r="D66" s="427" t="s">
        <v>212</v>
      </c>
      <c r="E66" s="430" t="s">
        <v>293</v>
      </c>
      <c r="F66" s="32">
        <v>1</v>
      </c>
      <c r="G66" s="230" t="s">
        <v>46</v>
      </c>
      <c r="H66" s="335" t="s">
        <v>294</v>
      </c>
      <c r="I66" s="304" t="s">
        <v>295</v>
      </c>
      <c r="J66" s="230"/>
      <c r="K66" s="230"/>
      <c r="L66" s="33"/>
      <c r="M66" s="130"/>
      <c r="N66" s="130"/>
      <c r="O66" s="130"/>
      <c r="P66" s="130"/>
      <c r="Q66" s="130"/>
      <c r="R66" s="130"/>
      <c r="S66" s="130">
        <v>1</v>
      </c>
      <c r="T66" s="124"/>
      <c r="U66" s="124"/>
      <c r="V66" s="117"/>
      <c r="W66" s="117"/>
      <c r="X66" s="488" t="s">
        <v>483</v>
      </c>
      <c r="Y66" s="150" t="s">
        <v>209</v>
      </c>
      <c r="Z66" s="151" t="s">
        <v>145</v>
      </c>
    </row>
    <row r="67" spans="2:26" ht="24.95" customHeight="1">
      <c r="B67" s="301"/>
      <c r="C67" s="309"/>
      <c r="D67" s="428"/>
      <c r="E67" s="431"/>
      <c r="F67" s="32">
        <v>2</v>
      </c>
      <c r="G67" s="230" t="s">
        <v>52</v>
      </c>
      <c r="H67" s="336"/>
      <c r="I67" s="305"/>
      <c r="J67" s="230"/>
      <c r="K67" s="230"/>
      <c r="L67" s="33"/>
      <c r="M67" s="116"/>
      <c r="N67" s="109"/>
      <c r="O67" s="109"/>
      <c r="P67" s="109"/>
      <c r="Q67" s="109"/>
      <c r="R67" s="109"/>
      <c r="S67" s="109"/>
      <c r="T67" s="109"/>
      <c r="U67" s="109">
        <v>1</v>
      </c>
      <c r="V67" s="117"/>
      <c r="W67" s="117"/>
      <c r="X67" s="488" t="s">
        <v>481</v>
      </c>
      <c r="Y67" s="150" t="s">
        <v>209</v>
      </c>
      <c r="Z67" s="151" t="s">
        <v>145</v>
      </c>
    </row>
    <row r="68" spans="2:26" ht="24.95" customHeight="1">
      <c r="B68" s="301"/>
      <c r="C68" s="309"/>
      <c r="D68" s="428"/>
      <c r="E68" s="431"/>
      <c r="F68" s="32">
        <v>3</v>
      </c>
      <c r="G68" s="230" t="s">
        <v>53</v>
      </c>
      <c r="H68" s="336"/>
      <c r="I68" s="305"/>
      <c r="J68" s="230"/>
      <c r="K68" s="230"/>
      <c r="L68" s="33"/>
      <c r="M68" s="130"/>
      <c r="N68" s="130"/>
      <c r="O68" s="130"/>
      <c r="P68" s="130"/>
      <c r="Q68" s="130"/>
      <c r="R68" s="130"/>
      <c r="S68" s="130"/>
      <c r="T68" s="130"/>
      <c r="U68" s="130">
        <v>1</v>
      </c>
      <c r="V68" s="117"/>
      <c r="W68" s="117"/>
      <c r="X68" s="488" t="s">
        <v>482</v>
      </c>
      <c r="Y68" s="150" t="s">
        <v>209</v>
      </c>
      <c r="Z68" s="151" t="s">
        <v>145</v>
      </c>
    </row>
    <row r="69" spans="2:26" ht="24.95" customHeight="1">
      <c r="B69" s="302"/>
      <c r="C69" s="310"/>
      <c r="D69" s="429"/>
      <c r="E69" s="432"/>
      <c r="F69" s="32">
        <v>4</v>
      </c>
      <c r="G69" s="230" t="s">
        <v>81</v>
      </c>
      <c r="H69" s="337"/>
      <c r="I69" s="306"/>
      <c r="J69" s="230"/>
      <c r="K69" s="230"/>
      <c r="L69" s="33"/>
      <c r="M69" s="120"/>
      <c r="N69" s="109"/>
      <c r="O69" s="109"/>
      <c r="P69" s="109"/>
      <c r="Q69" s="109"/>
      <c r="R69" s="106" t="s">
        <v>82</v>
      </c>
      <c r="S69" s="106" t="s">
        <v>82</v>
      </c>
      <c r="T69" s="106" t="s">
        <v>82</v>
      </c>
      <c r="U69" s="106" t="s">
        <v>82</v>
      </c>
      <c r="V69" s="109">
        <v>1</v>
      </c>
      <c r="W69" s="117"/>
      <c r="X69" s="86" t="s">
        <v>419</v>
      </c>
      <c r="Y69" s="150" t="s">
        <v>209</v>
      </c>
      <c r="Z69" s="151" t="s">
        <v>145</v>
      </c>
    </row>
    <row r="70" spans="2:26" ht="24.95" customHeight="1">
      <c r="B70" s="300">
        <v>17</v>
      </c>
      <c r="C70" s="308" t="s">
        <v>299</v>
      </c>
      <c r="D70" s="427" t="s">
        <v>300</v>
      </c>
      <c r="E70" s="430" t="s">
        <v>301</v>
      </c>
      <c r="F70" s="32">
        <v>1</v>
      </c>
      <c r="G70" s="230" t="s">
        <v>46</v>
      </c>
      <c r="H70" s="335" t="s">
        <v>302</v>
      </c>
      <c r="I70" s="304" t="s">
        <v>303</v>
      </c>
      <c r="J70" s="230"/>
      <c r="K70" s="230"/>
      <c r="L70" s="33"/>
      <c r="M70" s="123"/>
      <c r="N70" s="123"/>
      <c r="O70" s="123"/>
      <c r="P70" s="123"/>
      <c r="Q70" s="123"/>
      <c r="R70" s="123"/>
      <c r="S70" s="123">
        <v>1</v>
      </c>
      <c r="T70" s="111"/>
      <c r="U70" s="111"/>
      <c r="V70" s="111"/>
      <c r="W70" s="111"/>
      <c r="X70" s="84"/>
      <c r="Y70" s="150" t="s">
        <v>209</v>
      </c>
      <c r="Z70" s="151" t="s">
        <v>133</v>
      </c>
    </row>
    <row r="71" spans="2:26" ht="24.95" customHeight="1">
      <c r="B71" s="301"/>
      <c r="C71" s="309"/>
      <c r="D71" s="428"/>
      <c r="E71" s="431"/>
      <c r="F71" s="32">
        <v>2</v>
      </c>
      <c r="G71" s="230" t="s">
        <v>52</v>
      </c>
      <c r="H71" s="336"/>
      <c r="I71" s="305"/>
      <c r="J71" s="230"/>
      <c r="K71" s="230"/>
      <c r="L71" s="33"/>
      <c r="M71" s="123"/>
      <c r="N71" s="123"/>
      <c r="O71" s="123"/>
      <c r="P71" s="123"/>
      <c r="Q71" s="123"/>
      <c r="R71" s="123"/>
      <c r="S71" s="123">
        <v>1</v>
      </c>
      <c r="T71" s="111"/>
      <c r="U71" s="111"/>
      <c r="V71" s="111"/>
      <c r="W71" s="111"/>
      <c r="X71" s="84"/>
      <c r="Y71" s="150" t="s">
        <v>209</v>
      </c>
      <c r="Z71" s="151" t="s">
        <v>133</v>
      </c>
    </row>
    <row r="72" spans="2:26" ht="24.95" customHeight="1">
      <c r="B72" s="301"/>
      <c r="C72" s="309"/>
      <c r="D72" s="428"/>
      <c r="E72" s="431"/>
      <c r="F72" s="32">
        <v>3</v>
      </c>
      <c r="G72" s="230" t="s">
        <v>53</v>
      </c>
      <c r="H72" s="336"/>
      <c r="I72" s="305"/>
      <c r="J72" s="230"/>
      <c r="K72" s="230"/>
      <c r="L72" s="33"/>
      <c r="M72" s="123"/>
      <c r="N72" s="123"/>
      <c r="O72" s="123"/>
      <c r="P72" s="123"/>
      <c r="Q72" s="123"/>
      <c r="R72" s="123"/>
      <c r="S72" s="123"/>
      <c r="T72" s="123"/>
      <c r="U72" s="123"/>
      <c r="V72" s="123">
        <v>1</v>
      </c>
      <c r="W72" s="111"/>
      <c r="X72" s="84"/>
      <c r="Y72" s="150" t="s">
        <v>209</v>
      </c>
      <c r="Z72" s="151" t="s">
        <v>133</v>
      </c>
    </row>
    <row r="73" spans="2:26" ht="24.95" customHeight="1">
      <c r="B73" s="302"/>
      <c r="C73" s="310"/>
      <c r="D73" s="429"/>
      <c r="E73" s="432"/>
      <c r="F73" s="32">
        <v>4</v>
      </c>
      <c r="G73" s="230" t="s">
        <v>81</v>
      </c>
      <c r="H73" s="337"/>
      <c r="I73" s="306"/>
      <c r="J73" s="230"/>
      <c r="K73" s="230"/>
      <c r="L73" s="33"/>
      <c r="M73" s="123"/>
      <c r="N73" s="123"/>
      <c r="O73" s="123"/>
      <c r="P73" s="123"/>
      <c r="Q73" s="123"/>
      <c r="R73" s="106" t="s">
        <v>82</v>
      </c>
      <c r="S73" s="106" t="s">
        <v>82</v>
      </c>
      <c r="T73" s="106" t="s">
        <v>82</v>
      </c>
      <c r="U73" s="106" t="s">
        <v>82</v>
      </c>
      <c r="V73" s="123">
        <v>1</v>
      </c>
      <c r="W73" s="111"/>
      <c r="X73" s="84"/>
      <c r="Y73" s="150" t="s">
        <v>209</v>
      </c>
      <c r="Z73" s="151" t="s">
        <v>133</v>
      </c>
    </row>
    <row r="74" spans="2:26" ht="24.95" customHeight="1">
      <c r="B74" s="300">
        <v>18</v>
      </c>
      <c r="C74" s="308" t="s">
        <v>304</v>
      </c>
      <c r="D74" s="427" t="s">
        <v>212</v>
      </c>
      <c r="E74" s="430" t="s">
        <v>305</v>
      </c>
      <c r="F74" s="32">
        <v>1</v>
      </c>
      <c r="G74" s="230" t="s">
        <v>46</v>
      </c>
      <c r="H74" s="324" t="s">
        <v>294</v>
      </c>
      <c r="I74" s="304" t="s">
        <v>295</v>
      </c>
      <c r="J74" s="230"/>
      <c r="K74" s="230"/>
      <c r="L74" s="33"/>
      <c r="M74" s="116"/>
      <c r="N74" s="109"/>
      <c r="O74" s="109"/>
      <c r="P74" s="109"/>
      <c r="Q74" s="109"/>
      <c r="R74" s="109"/>
      <c r="S74" s="109"/>
      <c r="T74" s="106" t="s">
        <v>82</v>
      </c>
      <c r="U74" s="106" t="s">
        <v>82</v>
      </c>
      <c r="V74" s="109">
        <v>1</v>
      </c>
      <c r="W74" s="117"/>
      <c r="X74" s="488" t="s">
        <v>484</v>
      </c>
      <c r="Y74" s="150" t="s">
        <v>209</v>
      </c>
      <c r="Z74" s="151" t="s">
        <v>145</v>
      </c>
    </row>
    <row r="75" spans="2:26" ht="24.95" customHeight="1">
      <c r="B75" s="301"/>
      <c r="C75" s="309"/>
      <c r="D75" s="428"/>
      <c r="E75" s="431"/>
      <c r="F75" s="32">
        <v>2</v>
      </c>
      <c r="G75" s="230" t="s">
        <v>52</v>
      </c>
      <c r="H75" s="325"/>
      <c r="I75" s="305"/>
      <c r="J75" s="230"/>
      <c r="K75" s="230"/>
      <c r="L75" s="33"/>
      <c r="M75" s="116"/>
      <c r="N75" s="109"/>
      <c r="O75" s="109"/>
      <c r="P75" s="109"/>
      <c r="Q75" s="109"/>
      <c r="R75" s="109"/>
      <c r="S75" s="109"/>
      <c r="T75" s="109"/>
      <c r="U75" s="109">
        <v>1</v>
      </c>
      <c r="V75" s="117"/>
      <c r="W75" s="117"/>
      <c r="X75" s="488" t="s">
        <v>485</v>
      </c>
      <c r="Y75" s="150" t="s">
        <v>209</v>
      </c>
      <c r="Z75" s="151" t="s">
        <v>145</v>
      </c>
    </row>
    <row r="76" spans="2:26" ht="24.95" customHeight="1">
      <c r="B76" s="301"/>
      <c r="C76" s="309"/>
      <c r="D76" s="428"/>
      <c r="E76" s="431"/>
      <c r="F76" s="32">
        <v>3</v>
      </c>
      <c r="G76" s="230" t="s">
        <v>53</v>
      </c>
      <c r="H76" s="325"/>
      <c r="I76" s="305"/>
      <c r="J76" s="230"/>
      <c r="K76" s="230"/>
      <c r="L76" s="33"/>
      <c r="M76" s="235"/>
      <c r="N76" s="235">
        <v>1</v>
      </c>
      <c r="O76" s="117"/>
      <c r="P76" s="117"/>
      <c r="Q76" s="117"/>
      <c r="R76" s="117"/>
      <c r="S76" s="117"/>
      <c r="T76" s="124"/>
      <c r="U76" s="124"/>
      <c r="V76" s="117"/>
      <c r="W76" s="117"/>
      <c r="X76" s="488" t="s">
        <v>486</v>
      </c>
      <c r="Y76" s="150" t="s">
        <v>209</v>
      </c>
      <c r="Z76" s="151" t="s">
        <v>145</v>
      </c>
    </row>
    <row r="77" spans="2:26" ht="24.95" customHeight="1">
      <c r="B77" s="302"/>
      <c r="C77" s="310"/>
      <c r="D77" s="429"/>
      <c r="E77" s="432"/>
      <c r="F77" s="32">
        <v>4</v>
      </c>
      <c r="G77" s="230" t="s">
        <v>81</v>
      </c>
      <c r="H77" s="326"/>
      <c r="I77" s="306"/>
      <c r="J77" s="230"/>
      <c r="K77" s="230"/>
      <c r="L77" s="33"/>
      <c r="M77" s="120"/>
      <c r="N77" s="109"/>
      <c r="O77" s="109"/>
      <c r="P77" s="109"/>
      <c r="Q77" s="109"/>
      <c r="R77" s="126" t="s">
        <v>82</v>
      </c>
      <c r="S77" s="126" t="s">
        <v>82</v>
      </c>
      <c r="T77" s="126" t="s">
        <v>82</v>
      </c>
      <c r="U77" s="126" t="s">
        <v>82</v>
      </c>
      <c r="V77" s="109">
        <v>1</v>
      </c>
      <c r="W77" s="117"/>
      <c r="X77" s="488" t="s">
        <v>487</v>
      </c>
      <c r="Y77" s="150" t="s">
        <v>209</v>
      </c>
      <c r="Z77" s="151" t="s">
        <v>145</v>
      </c>
    </row>
    <row r="78" spans="2:26" ht="24.95" customHeight="1">
      <c r="B78" s="300">
        <v>19</v>
      </c>
      <c r="C78" s="308" t="s">
        <v>307</v>
      </c>
      <c r="D78" s="427" t="s">
        <v>233</v>
      </c>
      <c r="E78" s="430" t="s">
        <v>308</v>
      </c>
      <c r="F78" s="32">
        <v>1</v>
      </c>
      <c r="G78" s="230" t="s">
        <v>46</v>
      </c>
      <c r="H78" s="335" t="s">
        <v>309</v>
      </c>
      <c r="I78" s="304" t="s">
        <v>310</v>
      </c>
      <c r="J78" s="230"/>
      <c r="K78" s="230"/>
      <c r="L78" s="33"/>
      <c r="M78" s="123"/>
      <c r="N78" s="123"/>
      <c r="O78" s="123"/>
      <c r="P78" s="123"/>
      <c r="Q78" s="123"/>
      <c r="R78" s="123"/>
      <c r="S78" s="123"/>
      <c r="T78" s="123"/>
      <c r="U78" s="123"/>
      <c r="V78" s="123">
        <v>1</v>
      </c>
      <c r="W78" s="111"/>
      <c r="X78" s="84"/>
      <c r="Y78" s="150" t="s">
        <v>209</v>
      </c>
      <c r="Z78" s="151" t="s">
        <v>238</v>
      </c>
    </row>
    <row r="79" spans="2:26" ht="24.95" customHeight="1">
      <c r="B79" s="301"/>
      <c r="C79" s="309"/>
      <c r="D79" s="428"/>
      <c r="E79" s="431"/>
      <c r="F79" s="32">
        <v>2</v>
      </c>
      <c r="G79" s="230" t="s">
        <v>52</v>
      </c>
      <c r="H79" s="336"/>
      <c r="I79" s="305"/>
      <c r="J79" s="230"/>
      <c r="K79" s="230"/>
      <c r="L79" s="33"/>
      <c r="M79" s="123"/>
      <c r="N79" s="123"/>
      <c r="O79" s="123"/>
      <c r="P79" s="123"/>
      <c r="Q79" s="123"/>
      <c r="R79" s="123"/>
      <c r="S79" s="123"/>
      <c r="T79" s="123"/>
      <c r="U79" s="123"/>
      <c r="V79" s="123">
        <v>1</v>
      </c>
      <c r="W79" s="111"/>
      <c r="X79" s="84"/>
      <c r="Y79" s="150" t="s">
        <v>209</v>
      </c>
      <c r="Z79" s="151" t="s">
        <v>238</v>
      </c>
    </row>
    <row r="80" spans="2:26" ht="24.95" customHeight="1">
      <c r="B80" s="301"/>
      <c r="C80" s="309"/>
      <c r="D80" s="428"/>
      <c r="E80" s="431"/>
      <c r="F80" s="32">
        <v>3</v>
      </c>
      <c r="G80" s="230" t="s">
        <v>53</v>
      </c>
      <c r="H80" s="336"/>
      <c r="I80" s="305"/>
      <c r="J80" s="230"/>
      <c r="K80" s="230"/>
      <c r="L80" s="33"/>
      <c r="M80" s="123"/>
      <c r="N80" s="123"/>
      <c r="O80" s="123"/>
      <c r="P80" s="123"/>
      <c r="Q80" s="123"/>
      <c r="R80" s="123"/>
      <c r="S80" s="123"/>
      <c r="T80" s="123"/>
      <c r="U80" s="123"/>
      <c r="V80" s="123">
        <v>1</v>
      </c>
      <c r="W80" s="111"/>
      <c r="X80" s="84"/>
      <c r="Y80" s="150" t="s">
        <v>209</v>
      </c>
      <c r="Z80" s="151" t="s">
        <v>238</v>
      </c>
    </row>
    <row r="81" spans="2:26" ht="24.95" customHeight="1">
      <c r="B81" s="302"/>
      <c r="C81" s="310"/>
      <c r="D81" s="429"/>
      <c r="E81" s="432"/>
      <c r="F81" s="32">
        <v>4</v>
      </c>
      <c r="G81" s="230" t="s">
        <v>81</v>
      </c>
      <c r="H81" s="337"/>
      <c r="I81" s="306"/>
      <c r="J81" s="230"/>
      <c r="K81" s="230"/>
      <c r="L81" s="33"/>
      <c r="M81" s="123"/>
      <c r="N81" s="123"/>
      <c r="O81" s="123"/>
      <c r="P81" s="123"/>
      <c r="Q81" s="123"/>
      <c r="R81" s="114" t="s">
        <v>82</v>
      </c>
      <c r="S81" s="114" t="s">
        <v>82</v>
      </c>
      <c r="T81" s="114" t="s">
        <v>82</v>
      </c>
      <c r="U81" s="114" t="s">
        <v>82</v>
      </c>
      <c r="V81" s="123">
        <v>1</v>
      </c>
      <c r="W81" s="111"/>
      <c r="X81" s="84"/>
      <c r="Y81" s="150" t="s">
        <v>209</v>
      </c>
      <c r="Z81" s="151" t="s">
        <v>238</v>
      </c>
    </row>
    <row r="82" spans="2:26" ht="24.95" customHeight="1">
      <c r="B82" s="300">
        <v>20</v>
      </c>
      <c r="C82" s="308" t="s">
        <v>311</v>
      </c>
      <c r="D82" s="427" t="s">
        <v>312</v>
      </c>
      <c r="E82" s="430" t="s">
        <v>313</v>
      </c>
      <c r="F82" s="32">
        <v>1</v>
      </c>
      <c r="G82" s="230" t="s">
        <v>46</v>
      </c>
      <c r="H82" s="335" t="s">
        <v>314</v>
      </c>
      <c r="I82" s="304" t="s">
        <v>315</v>
      </c>
      <c r="J82" s="230"/>
      <c r="K82" s="230"/>
      <c r="L82" s="33"/>
      <c r="M82" s="123"/>
      <c r="N82" s="123"/>
      <c r="O82" s="123"/>
      <c r="P82" s="123"/>
      <c r="Q82" s="123"/>
      <c r="R82" s="123"/>
      <c r="S82" s="123">
        <v>1</v>
      </c>
      <c r="T82" s="111"/>
      <c r="U82" s="111"/>
      <c r="V82" s="111"/>
      <c r="W82" s="111"/>
      <c r="X82" s="84"/>
      <c r="Y82" s="150" t="s">
        <v>209</v>
      </c>
      <c r="Z82" s="151" t="s">
        <v>80</v>
      </c>
    </row>
    <row r="83" spans="2:26" ht="24.95" customHeight="1">
      <c r="B83" s="301"/>
      <c r="C83" s="309"/>
      <c r="D83" s="428"/>
      <c r="E83" s="431"/>
      <c r="F83" s="32">
        <v>2</v>
      </c>
      <c r="G83" s="230" t="s">
        <v>52</v>
      </c>
      <c r="H83" s="336"/>
      <c r="I83" s="305"/>
      <c r="J83" s="230"/>
      <c r="K83" s="230"/>
      <c r="L83" s="33"/>
      <c r="M83" s="123"/>
      <c r="N83" s="123"/>
      <c r="O83" s="123"/>
      <c r="P83" s="123"/>
      <c r="Q83" s="123"/>
      <c r="R83" s="123"/>
      <c r="S83" s="123"/>
      <c r="T83" s="123"/>
      <c r="U83" s="123"/>
      <c r="V83" s="123">
        <v>1</v>
      </c>
      <c r="W83" s="111"/>
      <c r="X83" s="84"/>
      <c r="Y83" s="150" t="s">
        <v>209</v>
      </c>
      <c r="Z83" s="151" t="s">
        <v>80</v>
      </c>
    </row>
    <row r="84" spans="2:26" ht="24.95" customHeight="1">
      <c r="B84" s="301"/>
      <c r="C84" s="309"/>
      <c r="D84" s="428"/>
      <c r="E84" s="431"/>
      <c r="F84" s="32">
        <v>3</v>
      </c>
      <c r="G84" s="230" t="s">
        <v>53</v>
      </c>
      <c r="H84" s="336"/>
      <c r="I84" s="305"/>
      <c r="J84" s="230"/>
      <c r="K84" s="230"/>
      <c r="L84" s="33"/>
      <c r="M84" s="123"/>
      <c r="N84" s="123"/>
      <c r="O84" s="123"/>
      <c r="P84" s="123"/>
      <c r="Q84" s="123"/>
      <c r="R84" s="123"/>
      <c r="S84" s="123"/>
      <c r="T84" s="123"/>
      <c r="U84" s="123"/>
      <c r="V84" s="123">
        <v>1</v>
      </c>
      <c r="W84" s="111"/>
      <c r="X84" s="84"/>
      <c r="Y84" s="150" t="s">
        <v>209</v>
      </c>
      <c r="Z84" s="151" t="s">
        <v>80</v>
      </c>
    </row>
    <row r="85" spans="2:26" ht="24.95" customHeight="1">
      <c r="B85" s="302"/>
      <c r="C85" s="310"/>
      <c r="D85" s="429"/>
      <c r="E85" s="432"/>
      <c r="F85" s="32">
        <v>4</v>
      </c>
      <c r="G85" s="230" t="s">
        <v>81</v>
      </c>
      <c r="H85" s="337"/>
      <c r="I85" s="306"/>
      <c r="J85" s="230"/>
      <c r="K85" s="230"/>
      <c r="L85" s="33"/>
      <c r="M85" s="123"/>
      <c r="N85" s="123"/>
      <c r="O85" s="123"/>
      <c r="P85" s="123"/>
      <c r="Q85" s="123"/>
      <c r="R85" s="106" t="s">
        <v>82</v>
      </c>
      <c r="S85" s="106" t="s">
        <v>82</v>
      </c>
      <c r="T85" s="106" t="s">
        <v>82</v>
      </c>
      <c r="U85" s="106" t="s">
        <v>82</v>
      </c>
      <c r="V85" s="123">
        <v>1</v>
      </c>
      <c r="W85" s="111"/>
      <c r="X85" s="84"/>
      <c r="Y85" s="150" t="s">
        <v>209</v>
      </c>
      <c r="Z85" s="151" t="s">
        <v>80</v>
      </c>
    </row>
    <row r="86" spans="2:26" ht="24.95" customHeight="1">
      <c r="B86" s="300">
        <v>21</v>
      </c>
      <c r="C86" s="308" t="s">
        <v>316</v>
      </c>
      <c r="D86" s="427" t="s">
        <v>317</v>
      </c>
      <c r="E86" s="430" t="s">
        <v>318</v>
      </c>
      <c r="F86" s="32">
        <v>1</v>
      </c>
      <c r="G86" s="230" t="s">
        <v>46</v>
      </c>
      <c r="H86" s="335" t="s">
        <v>319</v>
      </c>
      <c r="I86" s="304" t="s">
        <v>320</v>
      </c>
      <c r="J86" s="230"/>
      <c r="K86" s="230"/>
      <c r="L86" s="33"/>
      <c r="M86" s="123"/>
      <c r="N86" s="123"/>
      <c r="O86" s="123"/>
      <c r="P86" s="123"/>
      <c r="Q86" s="123"/>
      <c r="R86" s="123"/>
      <c r="S86" s="123"/>
      <c r="T86" s="123"/>
      <c r="U86" s="123"/>
      <c r="V86" s="123">
        <v>1</v>
      </c>
      <c r="W86" s="111"/>
      <c r="X86" s="84"/>
      <c r="Y86" s="150" t="s">
        <v>209</v>
      </c>
      <c r="Z86" s="151" t="s">
        <v>95</v>
      </c>
    </row>
    <row r="87" spans="2:26" ht="24.95" customHeight="1">
      <c r="B87" s="301"/>
      <c r="C87" s="309"/>
      <c r="D87" s="428"/>
      <c r="E87" s="431"/>
      <c r="F87" s="32">
        <v>2</v>
      </c>
      <c r="G87" s="230" t="s">
        <v>52</v>
      </c>
      <c r="H87" s="336"/>
      <c r="I87" s="305"/>
      <c r="J87" s="230"/>
      <c r="K87" s="230"/>
      <c r="L87" s="33"/>
      <c r="M87" s="123"/>
      <c r="N87" s="123"/>
      <c r="O87" s="123"/>
      <c r="P87" s="123"/>
      <c r="Q87" s="123"/>
      <c r="R87" s="123"/>
      <c r="S87" s="123"/>
      <c r="T87" s="123"/>
      <c r="U87" s="123"/>
      <c r="V87" s="123">
        <v>1</v>
      </c>
      <c r="W87" s="111"/>
      <c r="X87" s="84"/>
      <c r="Y87" s="150" t="s">
        <v>209</v>
      </c>
      <c r="Z87" s="151" t="s">
        <v>95</v>
      </c>
    </row>
    <row r="88" spans="2:26" ht="24.95" customHeight="1">
      <c r="B88" s="301"/>
      <c r="C88" s="309"/>
      <c r="D88" s="428"/>
      <c r="E88" s="431"/>
      <c r="F88" s="32">
        <v>3</v>
      </c>
      <c r="G88" s="230" t="s">
        <v>53</v>
      </c>
      <c r="H88" s="336"/>
      <c r="I88" s="305"/>
      <c r="J88" s="230"/>
      <c r="K88" s="230"/>
      <c r="L88" s="33"/>
      <c r="M88" s="123"/>
      <c r="N88" s="123"/>
      <c r="O88" s="123"/>
      <c r="P88" s="123"/>
      <c r="Q88" s="123"/>
      <c r="R88" s="123"/>
      <c r="S88" s="123"/>
      <c r="T88" s="123"/>
      <c r="U88" s="123"/>
      <c r="V88" s="123">
        <v>1</v>
      </c>
      <c r="W88" s="111"/>
      <c r="X88" s="84"/>
      <c r="Y88" s="150" t="s">
        <v>209</v>
      </c>
      <c r="Z88" s="151" t="s">
        <v>95</v>
      </c>
    </row>
    <row r="89" spans="2:26" ht="24.95" customHeight="1">
      <c r="B89" s="302"/>
      <c r="C89" s="310"/>
      <c r="D89" s="429"/>
      <c r="E89" s="432"/>
      <c r="F89" s="32">
        <v>4</v>
      </c>
      <c r="G89" s="230" t="s">
        <v>81</v>
      </c>
      <c r="H89" s="337"/>
      <c r="I89" s="306"/>
      <c r="J89" s="230"/>
      <c r="K89" s="230"/>
      <c r="L89" s="33"/>
      <c r="M89" s="123"/>
      <c r="N89" s="123"/>
      <c r="O89" s="123"/>
      <c r="P89" s="123"/>
      <c r="Q89" s="123"/>
      <c r="R89" s="106" t="s">
        <v>82</v>
      </c>
      <c r="S89" s="106" t="s">
        <v>82</v>
      </c>
      <c r="T89" s="106" t="s">
        <v>82</v>
      </c>
      <c r="U89" s="106" t="s">
        <v>82</v>
      </c>
      <c r="V89" s="123">
        <v>1</v>
      </c>
      <c r="W89" s="111"/>
      <c r="X89" s="84"/>
      <c r="Y89" s="150" t="s">
        <v>209</v>
      </c>
      <c r="Z89" s="151" t="s">
        <v>95</v>
      </c>
    </row>
    <row r="90" spans="2:26" ht="24.95" customHeight="1">
      <c r="B90" s="300">
        <v>22</v>
      </c>
      <c r="C90" s="308" t="s">
        <v>321</v>
      </c>
      <c r="D90" s="427" t="s">
        <v>282</v>
      </c>
      <c r="E90" s="430" t="s">
        <v>322</v>
      </c>
      <c r="F90" s="32">
        <v>1</v>
      </c>
      <c r="G90" s="230" t="s">
        <v>46</v>
      </c>
      <c r="H90" s="335" t="s">
        <v>11</v>
      </c>
      <c r="I90" s="304"/>
      <c r="J90" s="54"/>
      <c r="K90" s="256"/>
      <c r="L90" s="33"/>
      <c r="M90" s="123"/>
      <c r="N90" s="123"/>
      <c r="O90" s="123"/>
      <c r="P90" s="123"/>
      <c r="Q90" s="123"/>
      <c r="R90" s="123"/>
      <c r="S90" s="123"/>
      <c r="T90" s="123"/>
      <c r="U90" s="123"/>
      <c r="V90" s="123">
        <v>1</v>
      </c>
      <c r="W90" s="111"/>
      <c r="X90" s="180"/>
      <c r="Y90" s="150" t="s">
        <v>209</v>
      </c>
      <c r="Z90" s="151" t="s">
        <v>103</v>
      </c>
    </row>
    <row r="91" spans="2:26" ht="24.95" customHeight="1">
      <c r="B91" s="301"/>
      <c r="C91" s="309"/>
      <c r="D91" s="428"/>
      <c r="E91" s="431"/>
      <c r="F91" s="32">
        <v>2</v>
      </c>
      <c r="G91" s="230" t="s">
        <v>52</v>
      </c>
      <c r="H91" s="336"/>
      <c r="I91" s="305"/>
      <c r="J91" s="54"/>
      <c r="K91" s="257"/>
      <c r="L91" s="33"/>
      <c r="M91" s="123"/>
      <c r="N91" s="123"/>
      <c r="O91" s="123"/>
      <c r="P91" s="123"/>
      <c r="Q91" s="123">
        <v>1</v>
      </c>
      <c r="R91" s="111"/>
      <c r="S91" s="111"/>
      <c r="T91" s="111"/>
      <c r="U91" s="111"/>
      <c r="V91" s="111"/>
      <c r="W91" s="111"/>
      <c r="X91" s="180"/>
      <c r="Y91" s="150" t="s">
        <v>209</v>
      </c>
      <c r="Z91" s="151" t="s">
        <v>103</v>
      </c>
    </row>
    <row r="92" spans="2:26" ht="24.95" customHeight="1">
      <c r="B92" s="301"/>
      <c r="C92" s="309"/>
      <c r="D92" s="428"/>
      <c r="E92" s="431"/>
      <c r="F92" s="32">
        <v>3</v>
      </c>
      <c r="G92" s="230" t="s">
        <v>53</v>
      </c>
      <c r="H92" s="336"/>
      <c r="I92" s="305"/>
      <c r="J92" s="54"/>
      <c r="K92" s="257"/>
      <c r="L92" s="33"/>
      <c r="M92" s="123"/>
      <c r="N92" s="123"/>
      <c r="O92" s="123"/>
      <c r="P92" s="123"/>
      <c r="Q92" s="123"/>
      <c r="R92" s="123"/>
      <c r="S92" s="123"/>
      <c r="T92" s="123"/>
      <c r="U92" s="123">
        <v>1</v>
      </c>
      <c r="V92" s="111"/>
      <c r="W92" s="111"/>
      <c r="X92" s="180"/>
      <c r="Y92" s="150" t="s">
        <v>209</v>
      </c>
      <c r="Z92" s="151" t="s">
        <v>103</v>
      </c>
    </row>
    <row r="93" spans="2:26" ht="24.95" customHeight="1">
      <c r="B93" s="302"/>
      <c r="C93" s="310"/>
      <c r="D93" s="429"/>
      <c r="E93" s="432"/>
      <c r="F93" s="32">
        <v>4</v>
      </c>
      <c r="G93" s="230" t="s">
        <v>81</v>
      </c>
      <c r="H93" s="337"/>
      <c r="I93" s="306"/>
      <c r="J93" s="54"/>
      <c r="K93" s="258"/>
      <c r="L93" s="33"/>
      <c r="M93" s="123"/>
      <c r="N93" s="123"/>
      <c r="O93" s="123"/>
      <c r="P93" s="123"/>
      <c r="Q93" s="123">
        <v>1</v>
      </c>
      <c r="R93" s="106" t="s">
        <v>82</v>
      </c>
      <c r="S93" s="106" t="s">
        <v>82</v>
      </c>
      <c r="T93" s="106" t="s">
        <v>82</v>
      </c>
      <c r="U93" s="106" t="s">
        <v>82</v>
      </c>
      <c r="V93" s="111"/>
      <c r="W93" s="111"/>
      <c r="X93" s="189"/>
      <c r="Y93" s="150" t="s">
        <v>209</v>
      </c>
      <c r="Z93" s="151" t="s">
        <v>103</v>
      </c>
    </row>
    <row r="94" spans="2:26" ht="15">
      <c r="B94" s="424" t="s">
        <v>394</v>
      </c>
      <c r="C94" s="425"/>
      <c r="D94" s="425"/>
      <c r="E94" s="426"/>
      <c r="F94" s="266">
        <f>B90</f>
        <v>22</v>
      </c>
      <c r="G94" s="266"/>
      <c r="H94" s="267"/>
      <c r="I94" s="267"/>
      <c r="J94" s="267">
        <f>SUM(J6:J93)</f>
        <v>0</v>
      </c>
      <c r="K94" s="267">
        <f t="shared" ref="K94:V94" si="0">SUM(K6:K93)</f>
        <v>0</v>
      </c>
      <c r="L94" s="267">
        <f t="shared" si="0"/>
        <v>5</v>
      </c>
      <c r="M94" s="267">
        <f t="shared" si="0"/>
        <v>1</v>
      </c>
      <c r="N94" s="267">
        <f t="shared" si="0"/>
        <v>1</v>
      </c>
      <c r="O94" s="267">
        <f t="shared" si="0"/>
        <v>2</v>
      </c>
      <c r="P94" s="267">
        <f t="shared" si="0"/>
        <v>0</v>
      </c>
      <c r="Q94" s="267">
        <f t="shared" si="0"/>
        <v>4</v>
      </c>
      <c r="R94" s="267">
        <f t="shared" si="0"/>
        <v>0</v>
      </c>
      <c r="S94" s="267">
        <f t="shared" si="0"/>
        <v>6</v>
      </c>
      <c r="T94" s="267">
        <f t="shared" si="0"/>
        <v>0</v>
      </c>
      <c r="U94" s="267">
        <f t="shared" si="0"/>
        <v>7</v>
      </c>
      <c r="V94" s="267">
        <f t="shared" si="0"/>
        <v>27</v>
      </c>
      <c r="W94" s="267">
        <f>SUM(W6:W93)</f>
        <v>35</v>
      </c>
      <c r="X94" s="240"/>
      <c r="Y94" s="234"/>
      <c r="Z94" s="234"/>
    </row>
  </sheetData>
  <mergeCells count="161">
    <mergeCell ref="B2:AC2"/>
    <mergeCell ref="C1:AC1"/>
    <mergeCell ref="A3:A5"/>
    <mergeCell ref="B3:B5"/>
    <mergeCell ref="C3:C5"/>
    <mergeCell ref="D3:D5"/>
    <mergeCell ref="E3:E5"/>
    <mergeCell ref="F3:F5"/>
    <mergeCell ref="G3:G5"/>
    <mergeCell ref="H3:H5"/>
    <mergeCell ref="AB4:AB5"/>
    <mergeCell ref="AC4:AC5"/>
    <mergeCell ref="P4:Q4"/>
    <mergeCell ref="R4:S4"/>
    <mergeCell ref="T4:U4"/>
    <mergeCell ref="V4:V5"/>
    <mergeCell ref="W4:W5"/>
    <mergeCell ref="AA4:AA5"/>
    <mergeCell ref="I3:I5"/>
    <mergeCell ref="J3:J5"/>
    <mergeCell ref="K3:K5"/>
    <mergeCell ref="L3:W3"/>
    <mergeCell ref="X3:X5"/>
    <mergeCell ref="Z3:Z5"/>
    <mergeCell ref="L4:L5"/>
    <mergeCell ref="M4:M5"/>
    <mergeCell ref="N4:N5"/>
    <mergeCell ref="O4:O5"/>
    <mergeCell ref="E18:E21"/>
    <mergeCell ref="H18:H21"/>
    <mergeCell ref="I18:I21"/>
    <mergeCell ref="H14:H17"/>
    <mergeCell ref="I14:I17"/>
    <mergeCell ref="H10:H13"/>
    <mergeCell ref="I10:I13"/>
    <mergeCell ref="H6:H9"/>
    <mergeCell ref="I6:I9"/>
    <mergeCell ref="E34:E37"/>
    <mergeCell ref="H34:H37"/>
    <mergeCell ref="I34:I37"/>
    <mergeCell ref="E30:E33"/>
    <mergeCell ref="H30:H33"/>
    <mergeCell ref="I30:I33"/>
    <mergeCell ref="H26:H29"/>
    <mergeCell ref="I26:I29"/>
    <mergeCell ref="H22:H25"/>
    <mergeCell ref="I22:I25"/>
    <mergeCell ref="E46:E49"/>
    <mergeCell ref="H46:H49"/>
    <mergeCell ref="I46:I49"/>
    <mergeCell ref="E42:E45"/>
    <mergeCell ref="H42:H45"/>
    <mergeCell ref="I42:I45"/>
    <mergeCell ref="E38:E41"/>
    <mergeCell ref="H38:H41"/>
    <mergeCell ref="I38:I41"/>
    <mergeCell ref="E58:E61"/>
    <mergeCell ref="H58:H61"/>
    <mergeCell ref="I58:I61"/>
    <mergeCell ref="E54:E57"/>
    <mergeCell ref="H54:H57"/>
    <mergeCell ref="I54:I57"/>
    <mergeCell ref="E50:E53"/>
    <mergeCell ref="H50:H53"/>
    <mergeCell ref="I50:I53"/>
    <mergeCell ref="E74:E77"/>
    <mergeCell ref="H74:H77"/>
    <mergeCell ref="I74:I77"/>
    <mergeCell ref="E70:E73"/>
    <mergeCell ref="H70:H73"/>
    <mergeCell ref="I70:I73"/>
    <mergeCell ref="E62:E65"/>
    <mergeCell ref="E66:E69"/>
    <mergeCell ref="H62:H65"/>
    <mergeCell ref="I62:I65"/>
    <mergeCell ref="H66:H69"/>
    <mergeCell ref="I66:I69"/>
    <mergeCell ref="E90:E93"/>
    <mergeCell ref="I90:I93"/>
    <mergeCell ref="E86:E89"/>
    <mergeCell ref="H86:H89"/>
    <mergeCell ref="I86:I89"/>
    <mergeCell ref="E82:E85"/>
    <mergeCell ref="H82:H85"/>
    <mergeCell ref="I82:I85"/>
    <mergeCell ref="E78:E81"/>
    <mergeCell ref="H78:H81"/>
    <mergeCell ref="I78:I81"/>
    <mergeCell ref="B14:B17"/>
    <mergeCell ref="C14:C17"/>
    <mergeCell ref="D14:D17"/>
    <mergeCell ref="B22:B25"/>
    <mergeCell ref="C22:C25"/>
    <mergeCell ref="D22:D25"/>
    <mergeCell ref="B6:B9"/>
    <mergeCell ref="C6:C9"/>
    <mergeCell ref="D6:D9"/>
    <mergeCell ref="B10:B13"/>
    <mergeCell ref="C10:C13"/>
    <mergeCell ref="D10:D13"/>
    <mergeCell ref="B18:B21"/>
    <mergeCell ref="C18:C21"/>
    <mergeCell ref="D18:D21"/>
    <mergeCell ref="B34:B37"/>
    <mergeCell ref="C34:C37"/>
    <mergeCell ref="D34:D37"/>
    <mergeCell ref="B38:B41"/>
    <mergeCell ref="C38:C41"/>
    <mergeCell ref="D38:D41"/>
    <mergeCell ref="B26:B29"/>
    <mergeCell ref="C26:C29"/>
    <mergeCell ref="D26:D29"/>
    <mergeCell ref="B30:B33"/>
    <mergeCell ref="C30:C33"/>
    <mergeCell ref="D30:D33"/>
    <mergeCell ref="B50:B53"/>
    <mergeCell ref="C50:C53"/>
    <mergeCell ref="D50:D53"/>
    <mergeCell ref="B54:B57"/>
    <mergeCell ref="C54:C57"/>
    <mergeCell ref="D54:D57"/>
    <mergeCell ref="B42:B45"/>
    <mergeCell ref="C42:C45"/>
    <mergeCell ref="D42:D45"/>
    <mergeCell ref="B46:B49"/>
    <mergeCell ref="C46:C49"/>
    <mergeCell ref="D46:D49"/>
    <mergeCell ref="D66:D69"/>
    <mergeCell ref="B70:B73"/>
    <mergeCell ref="C70:C73"/>
    <mergeCell ref="D70:D73"/>
    <mergeCell ref="B58:B61"/>
    <mergeCell ref="C58:C61"/>
    <mergeCell ref="D58:D61"/>
    <mergeCell ref="B62:B65"/>
    <mergeCell ref="C62:C65"/>
    <mergeCell ref="D62:D65"/>
    <mergeCell ref="B94:E94"/>
    <mergeCell ref="B90:B93"/>
    <mergeCell ref="C90:C93"/>
    <mergeCell ref="D90:D93"/>
    <mergeCell ref="H90:H93"/>
    <mergeCell ref="E6:E9"/>
    <mergeCell ref="E10:E13"/>
    <mergeCell ref="E14:E17"/>
    <mergeCell ref="E22:E25"/>
    <mergeCell ref="E26:E29"/>
    <mergeCell ref="B82:B85"/>
    <mergeCell ref="C82:C85"/>
    <mergeCell ref="D82:D85"/>
    <mergeCell ref="B86:B89"/>
    <mergeCell ref="C86:C89"/>
    <mergeCell ref="D86:D89"/>
    <mergeCell ref="B74:B77"/>
    <mergeCell ref="C74:C77"/>
    <mergeCell ref="D74:D77"/>
    <mergeCell ref="B78:B81"/>
    <mergeCell ref="C78:C81"/>
    <mergeCell ref="D78:D81"/>
    <mergeCell ref="B66:B69"/>
    <mergeCell ref="C66:C69"/>
  </mergeCells>
  <conditionalFormatting sqref="W6:W93 R6:W83 O90:V90 O92:U92 M6:T93 U6:V86 V84:W93 U87:U93">
    <cfRule type="cellIs" dxfId="1" priority="6" operator="equal">
      <formula>"X"</formula>
    </cfRule>
  </conditionalFormatting>
  <pageMargins left="0.25" right="0.16" top="0.39370078740157499" bottom="0.196850393700787" header="0.23622047244094499" footer="0.23622047244094499"/>
  <pageSetup paperSize="9" scale="70" orientation="portrait" horizontalDpi="4294967293" r:id="rId1"/>
  <headerFooter>
    <oddFooter>&amp;R&amp;P</oddFooter>
  </headerFooter>
  <rowBreaks count="2" manualBreakCount="2">
    <brk id="45" max="27" man="1"/>
    <brk id="85" max="27" man="1"/>
  </rowBreaks>
  <colBreaks count="1" manualBreakCount="1">
    <brk id="26" max="93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C22"/>
  <sheetViews>
    <sheetView view="pageBreakPreview" topLeftCell="B1" zoomScaleNormal="100" zoomScaleSheetLayoutView="100" workbookViewId="0">
      <pane xSplit="4" ySplit="5" topLeftCell="F6" activePane="bottomRight" state="frozen"/>
      <selection activeCell="P13" sqref="P13"/>
      <selection pane="topRight" activeCell="P13" sqref="P13"/>
      <selection pane="bottomLeft" activeCell="P13" sqref="P13"/>
      <selection pane="bottomRight" activeCell="Y3" sqref="Y1:Y1048576"/>
    </sheetView>
  </sheetViews>
  <sheetFormatPr defaultRowHeight="18.75"/>
  <cols>
    <col min="1" max="1" width="0" style="1" hidden="1" customWidth="1"/>
    <col min="2" max="2" width="4.5703125" style="34" customWidth="1"/>
    <col min="3" max="3" width="5.42578125" style="34" customWidth="1"/>
    <col min="4" max="4" width="15.42578125" style="269" customWidth="1"/>
    <col min="5" max="5" width="18.85546875" style="268" customWidth="1"/>
    <col min="6" max="6" width="3.5703125" style="229" customWidth="1"/>
    <col min="7" max="7" width="20" style="229" customWidth="1"/>
    <col min="8" max="8" width="21" style="34" hidden="1" customWidth="1"/>
    <col min="9" max="9" width="16.28515625" style="34" hidden="1" customWidth="1"/>
    <col min="10" max="11" width="3.7109375" style="34" hidden="1" customWidth="1"/>
    <col min="12" max="19" width="3.7109375" style="34" customWidth="1"/>
    <col min="20" max="20" width="4.140625" style="34" customWidth="1"/>
    <col min="21" max="21" width="3.7109375" style="34" customWidth="1"/>
    <col min="22" max="22" width="3.85546875" style="34" customWidth="1"/>
    <col min="23" max="23" width="3.7109375" style="34" customWidth="1"/>
    <col min="24" max="24" width="10.7109375" style="229" customWidth="1"/>
    <col min="25" max="25" width="7.140625" style="34" hidden="1" customWidth="1"/>
    <col min="26" max="26" width="10.42578125" style="34" customWidth="1"/>
    <col min="27" max="27" width="12.42578125" style="34" hidden="1" customWidth="1"/>
    <col min="28" max="28" width="8.85546875" style="34" hidden="1" customWidth="1"/>
    <col min="29" max="29" width="11.140625" style="34" hidden="1" customWidth="1"/>
    <col min="30" max="30" width="9.140625" style="1" customWidth="1"/>
    <col min="31" max="16384" width="9.140625" style="1"/>
  </cols>
  <sheetData>
    <row r="1" spans="1:29" ht="20.25">
      <c r="B1" s="1"/>
      <c r="C1" s="409" t="s">
        <v>0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</row>
    <row r="2" spans="1:29" s="2" customFormat="1" ht="18" customHeight="1">
      <c r="B2" s="444" t="s">
        <v>412</v>
      </c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</row>
    <row r="3" spans="1:29" s="2" customFormat="1" ht="18" customHeight="1">
      <c r="A3" s="400" t="s">
        <v>1</v>
      </c>
      <c r="B3" s="421" t="s">
        <v>2</v>
      </c>
      <c r="C3" s="421" t="s">
        <v>3</v>
      </c>
      <c r="D3" s="435" t="s">
        <v>4</v>
      </c>
      <c r="E3" s="436" t="s">
        <v>395</v>
      </c>
      <c r="F3" s="421" t="s">
        <v>370</v>
      </c>
      <c r="G3" s="421" t="s">
        <v>6</v>
      </c>
      <c r="H3" s="421" t="s">
        <v>7</v>
      </c>
      <c r="I3" s="421" t="s">
        <v>9</v>
      </c>
      <c r="J3" s="421" t="s">
        <v>10</v>
      </c>
      <c r="K3" s="421" t="s">
        <v>11</v>
      </c>
      <c r="L3" s="421" t="s">
        <v>12</v>
      </c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0" t="s">
        <v>36</v>
      </c>
      <c r="Z3" s="287" t="s">
        <v>43</v>
      </c>
      <c r="AA3" s="4"/>
      <c r="AB3" s="4"/>
      <c r="AC3" s="3"/>
    </row>
    <row r="4" spans="1:29" s="5" customFormat="1" ht="37.5" customHeight="1">
      <c r="A4" s="400"/>
      <c r="B4" s="421"/>
      <c r="C4" s="421"/>
      <c r="D4" s="435"/>
      <c r="E4" s="436"/>
      <c r="F4" s="421"/>
      <c r="G4" s="421"/>
      <c r="H4" s="421"/>
      <c r="I4" s="421"/>
      <c r="J4" s="421"/>
      <c r="K4" s="421"/>
      <c r="L4" s="421" t="s">
        <v>27</v>
      </c>
      <c r="M4" s="421" t="s">
        <v>28</v>
      </c>
      <c r="N4" s="421" t="s">
        <v>29</v>
      </c>
      <c r="O4" s="421" t="s">
        <v>30</v>
      </c>
      <c r="P4" s="420" t="s">
        <v>31</v>
      </c>
      <c r="Q4" s="420"/>
      <c r="R4" s="420" t="s">
        <v>32</v>
      </c>
      <c r="S4" s="420"/>
      <c r="T4" s="420" t="s">
        <v>33</v>
      </c>
      <c r="U4" s="420"/>
      <c r="V4" s="420" t="s">
        <v>34</v>
      </c>
      <c r="W4" s="420" t="s">
        <v>35</v>
      </c>
      <c r="X4" s="420"/>
      <c r="Y4" s="241"/>
      <c r="Z4" s="287"/>
      <c r="AA4" s="402" t="s">
        <v>38</v>
      </c>
      <c r="AB4" s="403" t="s">
        <v>39</v>
      </c>
      <c r="AC4" s="412" t="s">
        <v>40</v>
      </c>
    </row>
    <row r="5" spans="1:29" s="6" customFormat="1" ht="26.25" customHeight="1">
      <c r="A5" s="400"/>
      <c r="B5" s="421"/>
      <c r="C5" s="421"/>
      <c r="D5" s="435"/>
      <c r="E5" s="436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265" t="s">
        <v>41</v>
      </c>
      <c r="Q5" s="265" t="s">
        <v>42</v>
      </c>
      <c r="R5" s="265" t="s">
        <v>41</v>
      </c>
      <c r="S5" s="265" t="s">
        <v>42</v>
      </c>
      <c r="T5" s="265" t="s">
        <v>41</v>
      </c>
      <c r="U5" s="265" t="s">
        <v>42</v>
      </c>
      <c r="V5" s="420"/>
      <c r="W5" s="420"/>
      <c r="X5" s="420"/>
      <c r="Y5" s="242" t="s">
        <v>37</v>
      </c>
      <c r="Z5" s="287"/>
      <c r="AA5" s="402"/>
      <c r="AB5" s="403"/>
      <c r="AC5" s="413"/>
    </row>
    <row r="6" spans="1:29" ht="24.95" customHeight="1">
      <c r="B6" s="300">
        <v>1</v>
      </c>
      <c r="C6" s="308" t="s">
        <v>323</v>
      </c>
      <c r="D6" s="437" t="s">
        <v>147</v>
      </c>
      <c r="E6" s="430" t="s">
        <v>324</v>
      </c>
      <c r="F6" s="32">
        <v>1</v>
      </c>
      <c r="G6" s="230" t="s">
        <v>46</v>
      </c>
      <c r="H6" s="304" t="s">
        <v>325</v>
      </c>
      <c r="I6" s="304" t="s">
        <v>326</v>
      </c>
      <c r="J6" s="230"/>
      <c r="K6" s="230"/>
      <c r="L6" s="33"/>
      <c r="M6" s="110"/>
      <c r="N6" s="110"/>
      <c r="O6" s="123"/>
      <c r="P6" s="123"/>
      <c r="Q6" s="123"/>
      <c r="R6" s="123"/>
      <c r="S6" s="123"/>
      <c r="T6" s="123"/>
      <c r="U6" s="123"/>
      <c r="V6" s="123">
        <v>1</v>
      </c>
      <c r="W6" s="124"/>
      <c r="X6" s="88"/>
      <c r="Y6" s="155" t="s">
        <v>327</v>
      </c>
      <c r="Z6" s="156" t="s">
        <v>153</v>
      </c>
    </row>
    <row r="7" spans="1:29" ht="24.95" customHeight="1">
      <c r="B7" s="301"/>
      <c r="C7" s="309"/>
      <c r="D7" s="438"/>
      <c r="E7" s="431"/>
      <c r="F7" s="32">
        <v>2</v>
      </c>
      <c r="G7" s="230" t="s">
        <v>52</v>
      </c>
      <c r="H7" s="305"/>
      <c r="I7" s="305"/>
      <c r="J7" s="230"/>
      <c r="K7" s="230"/>
      <c r="L7" s="33"/>
      <c r="M7" s="110"/>
      <c r="N7" s="123"/>
      <c r="O7" s="123"/>
      <c r="P7" s="123"/>
      <c r="Q7" s="123"/>
      <c r="R7" s="123"/>
      <c r="S7" s="123"/>
      <c r="T7" s="123"/>
      <c r="U7" s="123"/>
      <c r="V7" s="123">
        <v>1</v>
      </c>
      <c r="W7" s="124"/>
      <c r="X7" s="88"/>
      <c r="Y7" s="155" t="s">
        <v>327</v>
      </c>
      <c r="Z7" s="156" t="s">
        <v>153</v>
      </c>
    </row>
    <row r="8" spans="1:29" ht="24.95" customHeight="1">
      <c r="B8" s="301"/>
      <c r="C8" s="309"/>
      <c r="D8" s="438"/>
      <c r="E8" s="431"/>
      <c r="F8" s="32">
        <v>3</v>
      </c>
      <c r="G8" s="230" t="s">
        <v>53</v>
      </c>
      <c r="H8" s="305"/>
      <c r="I8" s="305"/>
      <c r="J8" s="230"/>
      <c r="K8" s="230"/>
      <c r="L8" s="33"/>
      <c r="M8" s="110"/>
      <c r="N8" s="110"/>
      <c r="O8" s="123"/>
      <c r="P8" s="123"/>
      <c r="Q8" s="123"/>
      <c r="R8" s="123"/>
      <c r="S8" s="123"/>
      <c r="T8" s="123"/>
      <c r="U8" s="123"/>
      <c r="V8" s="123">
        <v>1</v>
      </c>
      <c r="W8" s="124"/>
      <c r="X8" s="88"/>
      <c r="Y8" s="155" t="s">
        <v>327</v>
      </c>
      <c r="Z8" s="156" t="s">
        <v>153</v>
      </c>
    </row>
    <row r="9" spans="1:29" ht="24.95" customHeight="1">
      <c r="B9" s="302"/>
      <c r="C9" s="310"/>
      <c r="D9" s="439"/>
      <c r="E9" s="432"/>
      <c r="F9" s="32">
        <v>4</v>
      </c>
      <c r="G9" s="230" t="s">
        <v>81</v>
      </c>
      <c r="H9" s="306"/>
      <c r="I9" s="306"/>
      <c r="J9" s="230"/>
      <c r="K9" s="230"/>
      <c r="L9" s="41"/>
      <c r="M9" s="123"/>
      <c r="N9" s="123"/>
      <c r="O9" s="123"/>
      <c r="P9" s="123"/>
      <c r="Q9" s="123"/>
      <c r="R9" s="106" t="s">
        <v>82</v>
      </c>
      <c r="S9" s="106" t="s">
        <v>82</v>
      </c>
      <c r="T9" s="106" t="s">
        <v>82</v>
      </c>
      <c r="U9" s="106" t="s">
        <v>82</v>
      </c>
      <c r="V9" s="123">
        <v>1</v>
      </c>
      <c r="W9" s="111"/>
      <c r="X9" s="88"/>
      <c r="Y9" s="155" t="s">
        <v>327</v>
      </c>
      <c r="Z9" s="156" t="s">
        <v>153</v>
      </c>
    </row>
    <row r="10" spans="1:29" ht="24.95" customHeight="1">
      <c r="B10" s="303">
        <v>2</v>
      </c>
      <c r="C10" s="341" t="s">
        <v>328</v>
      </c>
      <c r="D10" s="440" t="s">
        <v>194</v>
      </c>
      <c r="E10" s="434" t="s">
        <v>414</v>
      </c>
      <c r="F10" s="32">
        <v>1</v>
      </c>
      <c r="G10" s="230" t="s">
        <v>46</v>
      </c>
      <c r="H10" s="333" t="s">
        <v>330</v>
      </c>
      <c r="I10" s="333" t="s">
        <v>332</v>
      </c>
      <c r="J10" s="230"/>
      <c r="K10" s="230"/>
      <c r="L10" s="41"/>
      <c r="M10" s="123"/>
      <c r="N10" s="123"/>
      <c r="O10" s="123"/>
      <c r="P10" s="123"/>
      <c r="Q10" s="123"/>
      <c r="R10" s="123"/>
      <c r="S10" s="123"/>
      <c r="T10" s="123"/>
      <c r="U10" s="123"/>
      <c r="V10" s="123">
        <v>1</v>
      </c>
      <c r="W10" s="111"/>
      <c r="X10" s="84"/>
      <c r="Y10" s="155" t="s">
        <v>327</v>
      </c>
      <c r="Z10" s="156" t="s">
        <v>153</v>
      </c>
    </row>
    <row r="11" spans="1:29" ht="24.95" customHeight="1">
      <c r="B11" s="303"/>
      <c r="C11" s="341"/>
      <c r="D11" s="440"/>
      <c r="E11" s="434"/>
      <c r="F11" s="32">
        <v>2</v>
      </c>
      <c r="G11" s="230" t="s">
        <v>52</v>
      </c>
      <c r="H11" s="333"/>
      <c r="I11" s="333"/>
      <c r="J11" s="230"/>
      <c r="K11" s="230"/>
      <c r="L11" s="41"/>
      <c r="M11" s="123"/>
      <c r="N11" s="110"/>
      <c r="O11" s="110"/>
      <c r="P11" s="110"/>
      <c r="Q11" s="123"/>
      <c r="R11" s="123"/>
      <c r="S11" s="123"/>
      <c r="T11" s="123"/>
      <c r="U11" s="123"/>
      <c r="V11" s="123">
        <v>1</v>
      </c>
      <c r="W11" s="111"/>
      <c r="X11" s="84"/>
      <c r="Y11" s="155" t="s">
        <v>327</v>
      </c>
      <c r="Z11" s="156" t="s">
        <v>153</v>
      </c>
    </row>
    <row r="12" spans="1:29" ht="24.95" customHeight="1">
      <c r="B12" s="303"/>
      <c r="C12" s="341"/>
      <c r="D12" s="440"/>
      <c r="E12" s="434"/>
      <c r="F12" s="32">
        <v>3</v>
      </c>
      <c r="G12" s="230" t="s">
        <v>53</v>
      </c>
      <c r="H12" s="333"/>
      <c r="I12" s="333"/>
      <c r="J12" s="230"/>
      <c r="K12" s="230"/>
      <c r="L12" s="41"/>
      <c r="M12" s="123"/>
      <c r="N12" s="123"/>
      <c r="O12" s="123"/>
      <c r="P12" s="123"/>
      <c r="Q12" s="123"/>
      <c r="R12" s="123"/>
      <c r="S12" s="123"/>
      <c r="T12" s="123"/>
      <c r="U12" s="123"/>
      <c r="V12" s="123">
        <v>1</v>
      </c>
      <c r="W12" s="111"/>
      <c r="X12" s="84"/>
      <c r="Y12" s="155" t="s">
        <v>327</v>
      </c>
      <c r="Z12" s="156" t="s">
        <v>153</v>
      </c>
    </row>
    <row r="13" spans="1:29" ht="24.95" customHeight="1">
      <c r="B13" s="303"/>
      <c r="C13" s="341"/>
      <c r="D13" s="440"/>
      <c r="E13" s="434"/>
      <c r="F13" s="32">
        <v>4</v>
      </c>
      <c r="G13" s="230" t="s">
        <v>81</v>
      </c>
      <c r="H13" s="333"/>
      <c r="I13" s="333"/>
      <c r="J13" s="230"/>
      <c r="K13" s="230"/>
      <c r="L13" s="41"/>
      <c r="M13" s="123"/>
      <c r="N13" s="123"/>
      <c r="O13" s="123"/>
      <c r="P13" s="123"/>
      <c r="Q13" s="123"/>
      <c r="R13" s="106" t="s">
        <v>82</v>
      </c>
      <c r="S13" s="106" t="s">
        <v>82</v>
      </c>
      <c r="T13" s="106" t="s">
        <v>82</v>
      </c>
      <c r="U13" s="106" t="s">
        <v>82</v>
      </c>
      <c r="V13" s="123">
        <v>1</v>
      </c>
      <c r="W13" s="111"/>
      <c r="X13" s="84"/>
      <c r="Y13" s="155" t="s">
        <v>327</v>
      </c>
      <c r="Z13" s="156" t="s">
        <v>153</v>
      </c>
    </row>
    <row r="14" spans="1:29" ht="24.95" customHeight="1">
      <c r="B14" s="300">
        <v>3</v>
      </c>
      <c r="C14" s="308" t="s">
        <v>333</v>
      </c>
      <c r="D14" s="437" t="s">
        <v>135</v>
      </c>
      <c r="E14" s="430" t="s">
        <v>413</v>
      </c>
      <c r="F14" s="32">
        <v>1</v>
      </c>
      <c r="G14" s="230" t="s">
        <v>46</v>
      </c>
      <c r="H14" s="304" t="s">
        <v>335</v>
      </c>
      <c r="I14" s="304" t="s">
        <v>336</v>
      </c>
      <c r="J14" s="230"/>
      <c r="K14" s="230"/>
      <c r="L14" s="41"/>
      <c r="M14" s="137"/>
      <c r="N14" s="123"/>
      <c r="O14" s="123"/>
      <c r="P14" s="123"/>
      <c r="Q14" s="123"/>
      <c r="R14" s="123"/>
      <c r="S14" s="123">
        <v>1</v>
      </c>
      <c r="T14" s="111"/>
      <c r="U14" s="111"/>
      <c r="V14" s="111"/>
      <c r="W14" s="111"/>
      <c r="X14" s="84"/>
      <c r="Y14" s="155" t="s">
        <v>327</v>
      </c>
      <c r="Z14" s="156" t="s">
        <v>74</v>
      </c>
    </row>
    <row r="15" spans="1:29" ht="24.95" customHeight="1">
      <c r="B15" s="301"/>
      <c r="C15" s="309"/>
      <c r="D15" s="438"/>
      <c r="E15" s="431"/>
      <c r="F15" s="32">
        <v>2</v>
      </c>
      <c r="G15" s="230" t="s">
        <v>52</v>
      </c>
      <c r="H15" s="305"/>
      <c r="I15" s="305"/>
      <c r="J15" s="230"/>
      <c r="K15" s="230"/>
      <c r="L15" s="41"/>
      <c r="M15" s="137"/>
      <c r="N15" s="123"/>
      <c r="O15" s="123"/>
      <c r="P15" s="123"/>
      <c r="Q15" s="123"/>
      <c r="R15" s="123"/>
      <c r="S15" s="123"/>
      <c r="T15" s="123"/>
      <c r="U15" s="123"/>
      <c r="V15" s="123">
        <v>1</v>
      </c>
      <c r="W15" s="111"/>
      <c r="X15" s="84"/>
      <c r="Y15" s="155" t="s">
        <v>327</v>
      </c>
      <c r="Z15" s="156" t="s">
        <v>74</v>
      </c>
    </row>
    <row r="16" spans="1:29" ht="24.95" customHeight="1">
      <c r="B16" s="301"/>
      <c r="C16" s="309"/>
      <c r="D16" s="438"/>
      <c r="E16" s="431"/>
      <c r="F16" s="32">
        <v>3</v>
      </c>
      <c r="G16" s="230" t="s">
        <v>53</v>
      </c>
      <c r="H16" s="305"/>
      <c r="I16" s="305"/>
      <c r="J16" s="230"/>
      <c r="K16" s="230"/>
      <c r="L16" s="41"/>
      <c r="M16" s="137"/>
      <c r="N16" s="123"/>
      <c r="O16" s="123"/>
      <c r="P16" s="123"/>
      <c r="Q16" s="123"/>
      <c r="R16" s="123"/>
      <c r="S16" s="123"/>
      <c r="T16" s="123"/>
      <c r="U16" s="123"/>
      <c r="V16" s="123">
        <v>1</v>
      </c>
      <c r="W16" s="111"/>
      <c r="X16" s="84"/>
      <c r="Y16" s="155" t="s">
        <v>327</v>
      </c>
      <c r="Z16" s="156" t="s">
        <v>74</v>
      </c>
    </row>
    <row r="17" spans="2:26" ht="24.95" customHeight="1">
      <c r="B17" s="302"/>
      <c r="C17" s="310"/>
      <c r="D17" s="439"/>
      <c r="E17" s="432"/>
      <c r="F17" s="32">
        <v>4</v>
      </c>
      <c r="G17" s="230" t="s">
        <v>81</v>
      </c>
      <c r="H17" s="306"/>
      <c r="I17" s="306"/>
      <c r="J17" s="230"/>
      <c r="K17" s="230"/>
      <c r="L17" s="41"/>
      <c r="M17" s="137"/>
      <c r="N17" s="137"/>
      <c r="O17" s="137"/>
      <c r="P17" s="137"/>
      <c r="Q17" s="137">
        <v>1</v>
      </c>
      <c r="R17" s="106" t="s">
        <v>82</v>
      </c>
      <c r="S17" s="106" t="s">
        <v>82</v>
      </c>
      <c r="T17" s="106" t="s">
        <v>82</v>
      </c>
      <c r="U17" s="106" t="s">
        <v>82</v>
      </c>
      <c r="V17" s="111"/>
      <c r="W17" s="111"/>
      <c r="X17" s="84"/>
      <c r="Y17" s="155" t="s">
        <v>327</v>
      </c>
      <c r="Z17" s="156" t="s">
        <v>74</v>
      </c>
    </row>
    <row r="18" spans="2:26" ht="24.95" customHeight="1">
      <c r="B18" s="300">
        <v>4</v>
      </c>
      <c r="C18" s="308" t="s">
        <v>337</v>
      </c>
      <c r="D18" s="437" t="s">
        <v>103</v>
      </c>
      <c r="E18" s="430" t="s">
        <v>338</v>
      </c>
      <c r="F18" s="32">
        <v>1</v>
      </c>
      <c r="G18" s="230" t="s">
        <v>46</v>
      </c>
      <c r="H18" s="304" t="s">
        <v>339</v>
      </c>
      <c r="I18" s="304" t="s">
        <v>340</v>
      </c>
      <c r="J18" s="230"/>
      <c r="K18" s="230"/>
      <c r="L18" s="41"/>
      <c r="M18" s="132"/>
      <c r="N18" s="133"/>
      <c r="O18" s="133"/>
      <c r="P18" s="133"/>
      <c r="Q18" s="133"/>
      <c r="R18" s="133"/>
      <c r="S18" s="133"/>
      <c r="T18" s="133"/>
      <c r="U18" s="133"/>
      <c r="V18" s="133">
        <v>1</v>
      </c>
      <c r="W18" s="111"/>
      <c r="X18" s="84"/>
      <c r="Y18" s="155" t="s">
        <v>327</v>
      </c>
      <c r="Z18" s="156" t="s">
        <v>103</v>
      </c>
    </row>
    <row r="19" spans="2:26" ht="24.95" customHeight="1">
      <c r="B19" s="301"/>
      <c r="C19" s="309"/>
      <c r="D19" s="438"/>
      <c r="E19" s="431"/>
      <c r="F19" s="32">
        <v>2</v>
      </c>
      <c r="G19" s="230" t="s">
        <v>52</v>
      </c>
      <c r="H19" s="305"/>
      <c r="I19" s="305"/>
      <c r="J19" s="230"/>
      <c r="K19" s="230"/>
      <c r="L19" s="41"/>
      <c r="M19" s="132"/>
      <c r="N19" s="133"/>
      <c r="O19" s="133"/>
      <c r="P19" s="133"/>
      <c r="Q19" s="133"/>
      <c r="R19" s="133"/>
      <c r="S19" s="133"/>
      <c r="T19" s="133"/>
      <c r="U19" s="133"/>
      <c r="V19" s="133">
        <v>1</v>
      </c>
      <c r="W19" s="111"/>
      <c r="X19" s="84"/>
      <c r="Y19" s="155" t="s">
        <v>327</v>
      </c>
      <c r="Z19" s="156" t="s">
        <v>103</v>
      </c>
    </row>
    <row r="20" spans="2:26" ht="24.95" customHeight="1">
      <c r="B20" s="301"/>
      <c r="C20" s="309"/>
      <c r="D20" s="438"/>
      <c r="E20" s="431"/>
      <c r="F20" s="32">
        <v>3</v>
      </c>
      <c r="G20" s="230" t="s">
        <v>53</v>
      </c>
      <c r="H20" s="305"/>
      <c r="I20" s="305"/>
      <c r="J20" s="230"/>
      <c r="K20" s="230"/>
      <c r="L20" s="41"/>
      <c r="M20" s="132"/>
      <c r="N20" s="133"/>
      <c r="O20" s="133"/>
      <c r="P20" s="133"/>
      <c r="Q20" s="133"/>
      <c r="R20" s="133"/>
      <c r="S20" s="133"/>
      <c r="T20" s="133"/>
      <c r="U20" s="133"/>
      <c r="V20" s="133">
        <v>1</v>
      </c>
      <c r="W20" s="111"/>
      <c r="X20" s="84"/>
      <c r="Y20" s="155" t="s">
        <v>327</v>
      </c>
      <c r="Z20" s="156" t="s">
        <v>103</v>
      </c>
    </row>
    <row r="21" spans="2:26" ht="24.95" customHeight="1">
      <c r="B21" s="302"/>
      <c r="C21" s="310"/>
      <c r="D21" s="439"/>
      <c r="E21" s="432"/>
      <c r="F21" s="32">
        <v>4</v>
      </c>
      <c r="G21" s="230" t="s">
        <v>81</v>
      </c>
      <c r="H21" s="306"/>
      <c r="I21" s="306"/>
      <c r="J21" s="230"/>
      <c r="K21" s="230"/>
      <c r="L21" s="41"/>
      <c r="M21" s="132"/>
      <c r="N21" s="133"/>
      <c r="O21" s="133"/>
      <c r="P21" s="133"/>
      <c r="Q21" s="133"/>
      <c r="R21" s="106" t="s">
        <v>82</v>
      </c>
      <c r="S21" s="106" t="s">
        <v>82</v>
      </c>
      <c r="T21" s="106" t="s">
        <v>82</v>
      </c>
      <c r="U21" s="106" t="s">
        <v>82</v>
      </c>
      <c r="V21" s="133">
        <v>1</v>
      </c>
      <c r="W21" s="111"/>
      <c r="X21" s="84"/>
      <c r="Y21" s="155" t="s">
        <v>327</v>
      </c>
      <c r="Z21" s="156" t="s">
        <v>103</v>
      </c>
    </row>
    <row r="22" spans="2:26" ht="20.25" customHeight="1">
      <c r="B22" s="441" t="s">
        <v>394</v>
      </c>
      <c r="C22" s="442"/>
      <c r="D22" s="442"/>
      <c r="E22" s="443"/>
      <c r="F22" s="271">
        <f>B18</f>
        <v>4</v>
      </c>
      <c r="G22" s="271"/>
      <c r="H22" s="272"/>
      <c r="I22" s="272"/>
      <c r="J22" s="272">
        <f>SUM(J6:J21)</f>
        <v>0</v>
      </c>
      <c r="K22" s="272">
        <f t="shared" ref="K22:W22" si="0">SUM(K6:K21)</f>
        <v>0</v>
      </c>
      <c r="L22" s="272">
        <f t="shared" si="0"/>
        <v>0</v>
      </c>
      <c r="M22" s="272">
        <f t="shared" si="0"/>
        <v>0</v>
      </c>
      <c r="N22" s="272">
        <f t="shared" si="0"/>
        <v>0</v>
      </c>
      <c r="O22" s="272">
        <f t="shared" si="0"/>
        <v>0</v>
      </c>
      <c r="P22" s="272">
        <f t="shared" si="0"/>
        <v>0</v>
      </c>
      <c r="Q22" s="272">
        <f t="shared" si="0"/>
        <v>1</v>
      </c>
      <c r="R22" s="272">
        <f t="shared" si="0"/>
        <v>0</v>
      </c>
      <c r="S22" s="272">
        <f t="shared" si="0"/>
        <v>1</v>
      </c>
      <c r="T22" s="272">
        <f t="shared" si="0"/>
        <v>0</v>
      </c>
      <c r="U22" s="272">
        <f t="shared" si="0"/>
        <v>0</v>
      </c>
      <c r="V22" s="272">
        <f t="shared" si="0"/>
        <v>14</v>
      </c>
      <c r="W22" s="272">
        <f t="shared" si="0"/>
        <v>0</v>
      </c>
      <c r="X22" s="271"/>
      <c r="Y22" s="234"/>
      <c r="Z22" s="234"/>
    </row>
  </sheetData>
  <mergeCells count="53">
    <mergeCell ref="B2:AC2"/>
    <mergeCell ref="C1:AC1"/>
    <mergeCell ref="A3:A5"/>
    <mergeCell ref="B3:B5"/>
    <mergeCell ref="C3:C5"/>
    <mergeCell ref="D3:D5"/>
    <mergeCell ref="E3:E5"/>
    <mergeCell ref="F3:F5"/>
    <mergeCell ref="G3:G5"/>
    <mergeCell ref="H3:H5"/>
    <mergeCell ref="AC4:AC5"/>
    <mergeCell ref="P4:Q4"/>
    <mergeCell ref="R4:S4"/>
    <mergeCell ref="T4:U4"/>
    <mergeCell ref="V4:V5"/>
    <mergeCell ref="W4:W5"/>
    <mergeCell ref="E10:E13"/>
    <mergeCell ref="H10:H13"/>
    <mergeCell ref="I10:I13"/>
    <mergeCell ref="I6:I9"/>
    <mergeCell ref="E6:E9"/>
    <mergeCell ref="H6:H9"/>
    <mergeCell ref="AB4:AB5"/>
    <mergeCell ref="I3:I5"/>
    <mergeCell ref="J3:J5"/>
    <mergeCell ref="K3:K5"/>
    <mergeCell ref="L3:W3"/>
    <mergeCell ref="L4:L5"/>
    <mergeCell ref="M4:M5"/>
    <mergeCell ref="N4:N5"/>
    <mergeCell ref="O4:O5"/>
    <mergeCell ref="AA4:AA5"/>
    <mergeCell ref="X3:X5"/>
    <mergeCell ref="Z3:Z5"/>
    <mergeCell ref="B22:E22"/>
    <mergeCell ref="B18:B21"/>
    <mergeCell ref="C18:C21"/>
    <mergeCell ref="D18:D21"/>
    <mergeCell ref="E18:E21"/>
    <mergeCell ref="H18:H21"/>
    <mergeCell ref="I18:I21"/>
    <mergeCell ref="B14:B17"/>
    <mergeCell ref="C14:C17"/>
    <mergeCell ref="D14:D17"/>
    <mergeCell ref="E14:E17"/>
    <mergeCell ref="H14:H17"/>
    <mergeCell ref="I14:I17"/>
    <mergeCell ref="B10:B13"/>
    <mergeCell ref="C10:C13"/>
    <mergeCell ref="B6:B9"/>
    <mergeCell ref="C6:C9"/>
    <mergeCell ref="D6:D9"/>
    <mergeCell ref="D10:D13"/>
  </mergeCells>
  <conditionalFormatting sqref="M6:W21">
    <cfRule type="cellIs" dxfId="5" priority="7" operator="equal">
      <formula>"X"</formula>
    </cfRule>
  </conditionalFormatting>
  <conditionalFormatting sqref="R6:S7 R9:S21 R10:V10 R8:V8 T6:W21 M6:Q21">
    <cfRule type="cellIs" dxfId="4" priority="2" operator="equal">
      <formula>"X"</formula>
    </cfRule>
  </conditionalFormatting>
  <conditionalFormatting sqref="R9:S21 R6:S7 R10:V10 R8:V8 T6:W21 M6:Q21">
    <cfRule type="cellIs" dxfId="3" priority="1" operator="equal">
      <formula>"X"</formula>
    </cfRule>
  </conditionalFormatting>
  <pageMargins left="0.39370078740157499" right="0.196850393700787" top="0.39370078740157499" bottom="0.196850393700787" header="0.23622047244094499" footer="0.23622047244094499"/>
  <pageSetup paperSize="9" scale="72" orientation="portrait" horizontalDpi="4294967293" r:id="rId1"/>
  <headerFooter>
    <oddFooter>&amp;R&amp;P</oddFooter>
  </headerFooter>
  <colBreaks count="1" manualBreakCount="1">
    <brk id="26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E74"/>
  <sheetViews>
    <sheetView tabSelected="1" view="pageBreakPreview" topLeftCell="B1" zoomScaleNormal="100" zoomScaleSheetLayoutView="100" workbookViewId="0">
      <pane xSplit="4" ySplit="5" topLeftCell="F6" activePane="bottomRight" state="frozen"/>
      <selection activeCell="B1" sqref="B1"/>
      <selection pane="topRight" activeCell="F1" sqref="F1"/>
      <selection pane="bottomLeft" activeCell="B6" sqref="B6"/>
      <selection pane="bottomRight" activeCell="H6" sqref="H6:H9"/>
    </sheetView>
  </sheetViews>
  <sheetFormatPr defaultRowHeight="18.75"/>
  <cols>
    <col min="1" max="1" width="0" style="1" hidden="1" customWidth="1"/>
    <col min="2" max="2" width="4.5703125" style="34" customWidth="1"/>
    <col min="3" max="3" width="10.140625" style="34" bestFit="1" customWidth="1"/>
    <col min="4" max="4" width="20.85546875" style="269" customWidth="1"/>
    <col min="5" max="5" width="19.85546875" style="268" customWidth="1"/>
    <col min="6" max="6" width="3.5703125" style="239" customWidth="1"/>
    <col min="7" max="7" width="20" style="239" customWidth="1"/>
    <col min="8" max="8" width="21" style="34" customWidth="1"/>
    <col min="9" max="9" width="16.28515625" style="34" hidden="1" customWidth="1"/>
    <col min="10" max="23" width="3.7109375" style="34" customWidth="1"/>
    <col min="24" max="24" width="10.7109375" style="239" customWidth="1"/>
    <col min="25" max="25" width="7.140625" style="34" hidden="1" customWidth="1"/>
    <col min="26" max="26" width="10.42578125" style="34" customWidth="1"/>
    <col min="27" max="27" width="12.42578125" style="34" hidden="1" customWidth="1"/>
    <col min="28" max="28" width="8.85546875" style="34" hidden="1" customWidth="1"/>
    <col min="29" max="29" width="11.140625" style="34" hidden="1" customWidth="1"/>
    <col min="30" max="30" width="9.140625" style="1" hidden="1" customWidth="1"/>
    <col min="31" max="16384" width="9.140625" style="1"/>
  </cols>
  <sheetData>
    <row r="1" spans="1:31" ht="20.25">
      <c r="B1" s="1"/>
      <c r="C1" s="409" t="s">
        <v>0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</row>
    <row r="2" spans="1:31" s="2" customFormat="1" ht="18" customHeight="1">
      <c r="B2" s="411" t="s">
        <v>386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</row>
    <row r="3" spans="1:31" s="2" customFormat="1" ht="18" customHeight="1">
      <c r="A3" s="400" t="s">
        <v>1</v>
      </c>
      <c r="B3" s="421" t="s">
        <v>2</v>
      </c>
      <c r="C3" s="421" t="s">
        <v>3</v>
      </c>
      <c r="D3" s="435" t="s">
        <v>4</v>
      </c>
      <c r="E3" s="436" t="s">
        <v>395</v>
      </c>
      <c r="F3" s="421" t="s">
        <v>370</v>
      </c>
      <c r="G3" s="421" t="s">
        <v>6</v>
      </c>
      <c r="H3" s="421" t="s">
        <v>7</v>
      </c>
      <c r="I3" s="421" t="s">
        <v>9</v>
      </c>
      <c r="J3" s="421" t="s">
        <v>10</v>
      </c>
      <c r="K3" s="421" t="s">
        <v>11</v>
      </c>
      <c r="L3" s="422" t="s">
        <v>12</v>
      </c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0" t="s">
        <v>36</v>
      </c>
      <c r="Z3" s="287" t="s">
        <v>43</v>
      </c>
      <c r="AA3" s="4"/>
      <c r="AB3" s="4"/>
      <c r="AC3" s="3"/>
    </row>
    <row r="4" spans="1:31" s="5" customFormat="1" ht="37.5" customHeight="1">
      <c r="A4" s="400"/>
      <c r="B4" s="421"/>
      <c r="C4" s="421"/>
      <c r="D4" s="435"/>
      <c r="E4" s="436"/>
      <c r="F4" s="421"/>
      <c r="G4" s="421"/>
      <c r="H4" s="421"/>
      <c r="I4" s="421"/>
      <c r="J4" s="421"/>
      <c r="K4" s="421"/>
      <c r="L4" s="421" t="s">
        <v>27</v>
      </c>
      <c r="M4" s="421" t="s">
        <v>28</v>
      </c>
      <c r="N4" s="421" t="s">
        <v>29</v>
      </c>
      <c r="O4" s="421" t="s">
        <v>30</v>
      </c>
      <c r="P4" s="420" t="s">
        <v>409</v>
      </c>
      <c r="Q4" s="420"/>
      <c r="R4" s="420" t="s">
        <v>32</v>
      </c>
      <c r="S4" s="420"/>
      <c r="T4" s="420" t="s">
        <v>33</v>
      </c>
      <c r="U4" s="420"/>
      <c r="V4" s="420" t="s">
        <v>34</v>
      </c>
      <c r="W4" s="420" t="s">
        <v>35</v>
      </c>
      <c r="X4" s="420"/>
      <c r="Y4" s="241"/>
      <c r="Z4" s="287"/>
      <c r="AA4" s="402" t="s">
        <v>38</v>
      </c>
      <c r="AB4" s="403" t="s">
        <v>39</v>
      </c>
      <c r="AC4" s="412" t="s">
        <v>40</v>
      </c>
    </row>
    <row r="5" spans="1:31" s="6" customFormat="1" ht="26.25" customHeight="1">
      <c r="A5" s="400"/>
      <c r="B5" s="421"/>
      <c r="C5" s="421"/>
      <c r="D5" s="435"/>
      <c r="E5" s="436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265" t="s">
        <v>41</v>
      </c>
      <c r="Q5" s="265" t="s">
        <v>42</v>
      </c>
      <c r="R5" s="265" t="s">
        <v>41</v>
      </c>
      <c r="S5" s="265" t="s">
        <v>42</v>
      </c>
      <c r="T5" s="265" t="s">
        <v>41</v>
      </c>
      <c r="U5" s="265" t="s">
        <v>42</v>
      </c>
      <c r="V5" s="420"/>
      <c r="W5" s="420"/>
      <c r="X5" s="420"/>
      <c r="Y5" s="242" t="s">
        <v>37</v>
      </c>
      <c r="Z5" s="287"/>
      <c r="AA5" s="402"/>
      <c r="AB5" s="403"/>
      <c r="AC5" s="413"/>
    </row>
    <row r="6" spans="1:31" s="6" customFormat="1" ht="24.95" customHeight="1">
      <c r="A6" s="300">
        <v>53</v>
      </c>
      <c r="B6" s="308">
        <v>1</v>
      </c>
      <c r="C6" s="308" t="s">
        <v>341</v>
      </c>
      <c r="D6" s="437" t="s">
        <v>233</v>
      </c>
      <c r="E6" s="430" t="s">
        <v>342</v>
      </c>
      <c r="F6" s="42">
        <v>1</v>
      </c>
      <c r="G6" s="238" t="s">
        <v>46</v>
      </c>
      <c r="H6" s="525" t="s">
        <v>425</v>
      </c>
      <c r="I6" s="304" t="s">
        <v>344</v>
      </c>
      <c r="J6" s="238"/>
      <c r="K6" s="238"/>
      <c r="L6" s="43"/>
      <c r="M6" s="123"/>
      <c r="N6" s="123"/>
      <c r="O6" s="123"/>
      <c r="P6" s="123"/>
      <c r="Q6" s="123"/>
      <c r="R6" s="123"/>
      <c r="S6" s="123"/>
      <c r="T6" s="123"/>
      <c r="U6" s="123"/>
      <c r="V6" s="123">
        <v>1</v>
      </c>
      <c r="W6" s="124"/>
      <c r="X6" s="88" t="s">
        <v>420</v>
      </c>
      <c r="Y6" s="150" t="s">
        <v>345</v>
      </c>
      <c r="Z6" s="151" t="s">
        <v>238</v>
      </c>
      <c r="AA6" s="236"/>
      <c r="AB6" s="243"/>
      <c r="AC6" s="243"/>
      <c r="AD6" s="243"/>
    </row>
    <row r="7" spans="1:31" s="6" customFormat="1" ht="24.95" customHeight="1">
      <c r="A7" s="301"/>
      <c r="B7" s="309"/>
      <c r="C7" s="309"/>
      <c r="D7" s="438"/>
      <c r="E7" s="431"/>
      <c r="F7" s="42">
        <v>2</v>
      </c>
      <c r="G7" s="238" t="s">
        <v>52</v>
      </c>
      <c r="H7" s="525"/>
      <c r="I7" s="305"/>
      <c r="J7" s="238"/>
      <c r="K7" s="238"/>
      <c r="L7" s="16"/>
      <c r="M7" s="123"/>
      <c r="N7" s="123"/>
      <c r="O7" s="123"/>
      <c r="P7" s="123"/>
      <c r="Q7" s="123"/>
      <c r="R7" s="123"/>
      <c r="S7" s="123"/>
      <c r="T7" s="123"/>
      <c r="U7" s="123"/>
      <c r="V7" s="123">
        <v>1</v>
      </c>
      <c r="W7" s="124"/>
      <c r="X7" s="88" t="s">
        <v>421</v>
      </c>
      <c r="Y7" s="150" t="s">
        <v>345</v>
      </c>
      <c r="Z7" s="151" t="s">
        <v>238</v>
      </c>
      <c r="AA7" s="236"/>
      <c r="AB7" s="243"/>
      <c r="AC7" s="243"/>
      <c r="AD7" s="243"/>
    </row>
    <row r="8" spans="1:31" s="34" customFormat="1" ht="24.95" customHeight="1">
      <c r="A8" s="301"/>
      <c r="B8" s="309"/>
      <c r="C8" s="309"/>
      <c r="D8" s="438"/>
      <c r="E8" s="431"/>
      <c r="F8" s="42">
        <v>3</v>
      </c>
      <c r="G8" s="238" t="s">
        <v>53</v>
      </c>
      <c r="H8" s="525"/>
      <c r="I8" s="305"/>
      <c r="J8" s="238"/>
      <c r="K8" s="238"/>
      <c r="L8" s="16"/>
      <c r="M8" s="123"/>
      <c r="N8" s="123"/>
      <c r="O8" s="123"/>
      <c r="P8" s="123"/>
      <c r="Q8" s="123"/>
      <c r="R8" s="123"/>
      <c r="S8" s="123"/>
      <c r="T8" s="123"/>
      <c r="U8" s="123"/>
      <c r="V8" s="123">
        <v>1</v>
      </c>
      <c r="W8" s="124"/>
      <c r="X8" s="88" t="s">
        <v>421</v>
      </c>
      <c r="Y8" s="150" t="s">
        <v>345</v>
      </c>
      <c r="Z8" s="151" t="s">
        <v>238</v>
      </c>
      <c r="AA8" s="237"/>
      <c r="AE8" s="1"/>
    </row>
    <row r="9" spans="1:31" ht="24.95" customHeight="1">
      <c r="A9" s="302"/>
      <c r="B9" s="310"/>
      <c r="C9" s="310"/>
      <c r="D9" s="439"/>
      <c r="E9" s="432"/>
      <c r="F9" s="42">
        <v>4</v>
      </c>
      <c r="G9" s="238" t="s">
        <v>81</v>
      </c>
      <c r="H9" s="525"/>
      <c r="I9" s="306"/>
      <c r="J9" s="238"/>
      <c r="K9" s="238"/>
      <c r="L9" s="43"/>
      <c r="M9" s="123"/>
      <c r="N9" s="123"/>
      <c r="O9" s="123"/>
      <c r="P9" s="123"/>
      <c r="Q9" s="123"/>
      <c r="R9" s="114" t="s">
        <v>82</v>
      </c>
      <c r="S9" s="114" t="s">
        <v>82</v>
      </c>
      <c r="T9" s="114" t="s">
        <v>82</v>
      </c>
      <c r="U9" s="114" t="s">
        <v>82</v>
      </c>
      <c r="V9" s="123">
        <v>1</v>
      </c>
      <c r="W9" s="124"/>
      <c r="X9" s="88" t="s">
        <v>422</v>
      </c>
      <c r="Y9" s="150" t="s">
        <v>345</v>
      </c>
      <c r="Z9" s="151" t="s">
        <v>238</v>
      </c>
      <c r="AD9" s="34"/>
    </row>
    <row r="10" spans="1:31" ht="24.95" customHeight="1">
      <c r="A10" s="300">
        <v>54</v>
      </c>
      <c r="B10" s="308">
        <v>2</v>
      </c>
      <c r="C10" s="308" t="s">
        <v>346</v>
      </c>
      <c r="D10" s="437" t="s">
        <v>250</v>
      </c>
      <c r="E10" s="430" t="s">
        <v>347</v>
      </c>
      <c r="F10" s="42">
        <v>1</v>
      </c>
      <c r="G10" s="238" t="s">
        <v>46</v>
      </c>
      <c r="H10" s="311" t="s">
        <v>257</v>
      </c>
      <c r="I10" s="304" t="s">
        <v>348</v>
      </c>
      <c r="J10" s="238"/>
      <c r="K10" s="238"/>
      <c r="L10" s="43"/>
      <c r="M10" s="110"/>
      <c r="N10" s="110"/>
      <c r="O10" s="110"/>
      <c r="P10" s="110"/>
      <c r="Q10" s="110"/>
      <c r="R10" s="110"/>
      <c r="S10" s="110"/>
      <c r="T10" s="110"/>
      <c r="U10" s="110"/>
      <c r="V10" s="110">
        <v>1</v>
      </c>
      <c r="W10" s="111"/>
      <c r="X10" s="84"/>
      <c r="Y10" s="150" t="s">
        <v>345</v>
      </c>
      <c r="Z10" s="151" t="s">
        <v>51</v>
      </c>
      <c r="AD10" s="34"/>
    </row>
    <row r="11" spans="1:31" ht="24.95" customHeight="1">
      <c r="A11" s="301"/>
      <c r="B11" s="309"/>
      <c r="C11" s="309"/>
      <c r="D11" s="438"/>
      <c r="E11" s="431"/>
      <c r="F11" s="42">
        <v>2</v>
      </c>
      <c r="G11" s="238" t="s">
        <v>52</v>
      </c>
      <c r="H11" s="312"/>
      <c r="I11" s="305"/>
      <c r="J11" s="238"/>
      <c r="K11" s="238"/>
      <c r="L11" s="43"/>
      <c r="M11" s="110"/>
      <c r="N11" s="110"/>
      <c r="O11" s="110"/>
      <c r="P11" s="110"/>
      <c r="Q11" s="110"/>
      <c r="R11" s="110"/>
      <c r="S11" s="110"/>
      <c r="T11" s="110"/>
      <c r="U11" s="110"/>
      <c r="V11" s="110">
        <v>1</v>
      </c>
      <c r="W11" s="111"/>
      <c r="X11" s="84"/>
      <c r="Y11" s="150" t="s">
        <v>345</v>
      </c>
      <c r="Z11" s="151" t="s">
        <v>51</v>
      </c>
      <c r="AD11" s="34"/>
    </row>
    <row r="12" spans="1:31" ht="24.95" customHeight="1">
      <c r="A12" s="301"/>
      <c r="B12" s="309"/>
      <c r="C12" s="309"/>
      <c r="D12" s="438"/>
      <c r="E12" s="431"/>
      <c r="F12" s="42">
        <v>3</v>
      </c>
      <c r="G12" s="238" t="s">
        <v>53</v>
      </c>
      <c r="H12" s="312"/>
      <c r="I12" s="305"/>
      <c r="J12" s="238"/>
      <c r="K12" s="238"/>
      <c r="L12" s="43"/>
      <c r="M12" s="110"/>
      <c r="N12" s="110"/>
      <c r="O12" s="110"/>
      <c r="P12" s="110"/>
      <c r="Q12" s="110"/>
      <c r="R12" s="110"/>
      <c r="S12" s="110"/>
      <c r="T12" s="110"/>
      <c r="U12" s="110"/>
      <c r="V12" s="110">
        <v>1</v>
      </c>
      <c r="W12" s="111"/>
      <c r="X12" s="84"/>
      <c r="Y12" s="150" t="s">
        <v>345</v>
      </c>
      <c r="Z12" s="151" t="s">
        <v>51</v>
      </c>
      <c r="AD12" s="34"/>
    </row>
    <row r="13" spans="1:31" ht="24.95" customHeight="1">
      <c r="A13" s="302"/>
      <c r="B13" s="310"/>
      <c r="C13" s="310"/>
      <c r="D13" s="439"/>
      <c r="E13" s="432"/>
      <c r="F13" s="42">
        <v>4</v>
      </c>
      <c r="G13" s="238" t="s">
        <v>81</v>
      </c>
      <c r="H13" s="313"/>
      <c r="I13" s="306"/>
      <c r="J13" s="238"/>
      <c r="K13" s="238"/>
      <c r="L13" s="43"/>
      <c r="M13" s="123"/>
      <c r="N13" s="123"/>
      <c r="O13" s="123"/>
      <c r="P13" s="123"/>
      <c r="Q13" s="123"/>
      <c r="R13" s="114" t="s">
        <v>82</v>
      </c>
      <c r="S13" s="114" t="s">
        <v>82</v>
      </c>
      <c r="T13" s="114" t="s">
        <v>82</v>
      </c>
      <c r="U13" s="114" t="s">
        <v>82</v>
      </c>
      <c r="V13" s="110">
        <v>1</v>
      </c>
      <c r="W13" s="111"/>
      <c r="X13" s="84" t="s">
        <v>415</v>
      </c>
      <c r="Y13" s="150" t="s">
        <v>345</v>
      </c>
      <c r="Z13" s="151" t="s">
        <v>51</v>
      </c>
      <c r="AD13" s="34"/>
    </row>
    <row r="14" spans="1:31" ht="24.95" customHeight="1">
      <c r="A14" s="300">
        <v>55</v>
      </c>
      <c r="B14" s="308">
        <v>3</v>
      </c>
      <c r="C14" s="308" t="s">
        <v>349</v>
      </c>
      <c r="D14" s="437" t="s">
        <v>282</v>
      </c>
      <c r="E14" s="430" t="s">
        <v>350</v>
      </c>
      <c r="F14" s="42">
        <v>1</v>
      </c>
      <c r="G14" s="238" t="s">
        <v>46</v>
      </c>
      <c r="H14" s="311" t="s">
        <v>366</v>
      </c>
      <c r="I14" s="304"/>
      <c r="J14" s="54"/>
      <c r="K14" s="256"/>
      <c r="L14" s="43"/>
      <c r="M14" s="466"/>
      <c r="N14" s="467"/>
      <c r="O14" s="467"/>
      <c r="P14" s="467"/>
      <c r="Q14" s="467"/>
      <c r="R14" s="467"/>
      <c r="S14" s="467">
        <v>1</v>
      </c>
      <c r="T14" s="111"/>
      <c r="U14" s="111"/>
      <c r="V14" s="111"/>
      <c r="W14" s="111"/>
      <c r="X14" s="189"/>
      <c r="Y14" s="150" t="s">
        <v>345</v>
      </c>
      <c r="Z14" s="151" t="s">
        <v>103</v>
      </c>
      <c r="AD14" s="34"/>
    </row>
    <row r="15" spans="1:31" ht="24.95" customHeight="1">
      <c r="A15" s="301"/>
      <c r="B15" s="309"/>
      <c r="C15" s="309"/>
      <c r="D15" s="438"/>
      <c r="E15" s="431"/>
      <c r="F15" s="42">
        <v>2</v>
      </c>
      <c r="G15" s="238" t="s">
        <v>52</v>
      </c>
      <c r="H15" s="312"/>
      <c r="I15" s="305"/>
      <c r="J15" s="54"/>
      <c r="K15" s="257"/>
      <c r="L15" s="43"/>
      <c r="M15" s="466"/>
      <c r="N15" s="467"/>
      <c r="O15" s="467"/>
      <c r="P15" s="467"/>
      <c r="Q15" s="467">
        <v>1</v>
      </c>
      <c r="R15" s="111"/>
      <c r="S15" s="111"/>
      <c r="T15" s="111"/>
      <c r="U15" s="111"/>
      <c r="V15" s="111"/>
      <c r="W15" s="111"/>
      <c r="X15" s="189"/>
      <c r="Y15" s="150" t="s">
        <v>345</v>
      </c>
      <c r="Z15" s="151" t="s">
        <v>103</v>
      </c>
      <c r="AD15" s="34"/>
    </row>
    <row r="16" spans="1:31" ht="24.95" customHeight="1">
      <c r="A16" s="301"/>
      <c r="B16" s="309"/>
      <c r="C16" s="309"/>
      <c r="D16" s="438"/>
      <c r="E16" s="431"/>
      <c r="F16" s="42">
        <v>3</v>
      </c>
      <c r="G16" s="238" t="s">
        <v>53</v>
      </c>
      <c r="H16" s="312"/>
      <c r="I16" s="305"/>
      <c r="J16" s="54"/>
      <c r="K16" s="257"/>
      <c r="L16" s="43"/>
      <c r="M16" s="468"/>
      <c r="N16" s="467"/>
      <c r="O16" s="467"/>
      <c r="P16" s="467"/>
      <c r="Q16" s="467"/>
      <c r="R16" s="467"/>
      <c r="S16" s="467">
        <v>1</v>
      </c>
      <c r="T16" s="111"/>
      <c r="U16" s="111"/>
      <c r="V16" s="111"/>
      <c r="W16" s="111"/>
      <c r="X16" s="189"/>
      <c r="Y16" s="150" t="s">
        <v>345</v>
      </c>
      <c r="Z16" s="151" t="s">
        <v>103</v>
      </c>
      <c r="AD16" s="34"/>
    </row>
    <row r="17" spans="1:30" ht="24.95" customHeight="1">
      <c r="A17" s="302"/>
      <c r="B17" s="310"/>
      <c r="C17" s="310"/>
      <c r="D17" s="439"/>
      <c r="E17" s="432"/>
      <c r="F17" s="42">
        <v>4</v>
      </c>
      <c r="G17" s="238" t="s">
        <v>81</v>
      </c>
      <c r="H17" s="313"/>
      <c r="I17" s="306"/>
      <c r="J17" s="54"/>
      <c r="K17" s="258"/>
      <c r="L17" s="43"/>
      <c r="M17" s="466"/>
      <c r="N17" s="467"/>
      <c r="O17" s="467"/>
      <c r="P17" s="467"/>
      <c r="Q17" s="467">
        <v>1</v>
      </c>
      <c r="R17" s="114" t="s">
        <v>82</v>
      </c>
      <c r="S17" s="114" t="s">
        <v>82</v>
      </c>
      <c r="T17" s="114" t="s">
        <v>82</v>
      </c>
      <c r="U17" s="114" t="s">
        <v>82</v>
      </c>
      <c r="V17" s="111"/>
      <c r="W17" s="111"/>
      <c r="X17" s="189" t="s">
        <v>393</v>
      </c>
      <c r="Y17" s="150" t="s">
        <v>345</v>
      </c>
      <c r="Z17" s="151" t="s">
        <v>103</v>
      </c>
      <c r="AD17" s="34"/>
    </row>
    <row r="18" spans="1:30" ht="24.95" customHeight="1">
      <c r="A18" s="300">
        <v>56</v>
      </c>
      <c r="B18" s="308">
        <v>4</v>
      </c>
      <c r="C18" s="308" t="s">
        <v>351</v>
      </c>
      <c r="D18" s="437" t="s">
        <v>352</v>
      </c>
      <c r="E18" s="430" t="s">
        <v>353</v>
      </c>
      <c r="F18" s="42">
        <v>1</v>
      </c>
      <c r="G18" s="238" t="s">
        <v>46</v>
      </c>
      <c r="H18" s="311" t="s">
        <v>354</v>
      </c>
      <c r="I18" s="304"/>
      <c r="J18" s="54"/>
      <c r="K18" s="238"/>
      <c r="L18" s="43">
        <v>1</v>
      </c>
      <c r="M18" s="134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84" t="s">
        <v>113</v>
      </c>
      <c r="Y18" s="150" t="s">
        <v>345</v>
      </c>
      <c r="Z18" s="151" t="s">
        <v>120</v>
      </c>
      <c r="AD18" s="34"/>
    </row>
    <row r="19" spans="1:30" ht="24.95" customHeight="1">
      <c r="A19" s="301"/>
      <c r="B19" s="309"/>
      <c r="C19" s="309"/>
      <c r="D19" s="438"/>
      <c r="E19" s="431"/>
      <c r="F19" s="42">
        <v>2</v>
      </c>
      <c r="G19" s="238" t="s">
        <v>52</v>
      </c>
      <c r="H19" s="312"/>
      <c r="I19" s="305"/>
      <c r="J19" s="54"/>
      <c r="K19" s="238"/>
      <c r="L19" s="43">
        <v>1</v>
      </c>
      <c r="M19" s="134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84" t="s">
        <v>113</v>
      </c>
      <c r="Y19" s="150" t="s">
        <v>345</v>
      </c>
      <c r="Z19" s="151" t="s">
        <v>120</v>
      </c>
      <c r="AD19" s="34"/>
    </row>
    <row r="20" spans="1:30" ht="24.95" customHeight="1">
      <c r="A20" s="301"/>
      <c r="B20" s="309"/>
      <c r="C20" s="309"/>
      <c r="D20" s="438"/>
      <c r="E20" s="431"/>
      <c r="F20" s="42">
        <v>3</v>
      </c>
      <c r="G20" s="238" t="s">
        <v>53</v>
      </c>
      <c r="H20" s="312"/>
      <c r="I20" s="305"/>
      <c r="J20" s="54"/>
      <c r="K20" s="238"/>
      <c r="L20" s="43">
        <v>1</v>
      </c>
      <c r="M20" s="134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84" t="s">
        <v>113</v>
      </c>
      <c r="Y20" s="150" t="s">
        <v>345</v>
      </c>
      <c r="Z20" s="151" t="s">
        <v>120</v>
      </c>
      <c r="AD20" s="34"/>
    </row>
    <row r="21" spans="1:30" ht="24.95" customHeight="1">
      <c r="A21" s="302"/>
      <c r="B21" s="310"/>
      <c r="C21" s="310"/>
      <c r="D21" s="439"/>
      <c r="E21" s="432"/>
      <c r="F21" s="42">
        <v>4</v>
      </c>
      <c r="G21" s="238" t="s">
        <v>81</v>
      </c>
      <c r="H21" s="313"/>
      <c r="I21" s="306"/>
      <c r="J21" s="54"/>
      <c r="K21" s="238"/>
      <c r="L21" s="43">
        <v>1</v>
      </c>
      <c r="M21" s="134"/>
      <c r="N21" s="111"/>
      <c r="O21" s="111"/>
      <c r="P21" s="111"/>
      <c r="Q21" s="111"/>
      <c r="R21" s="114" t="s">
        <v>82</v>
      </c>
      <c r="S21" s="114" t="s">
        <v>82</v>
      </c>
      <c r="T21" s="114" t="s">
        <v>82</v>
      </c>
      <c r="U21" s="114" t="s">
        <v>82</v>
      </c>
      <c r="V21" s="111"/>
      <c r="W21" s="111"/>
      <c r="X21" s="84" t="s">
        <v>113</v>
      </c>
      <c r="Y21" s="150" t="s">
        <v>345</v>
      </c>
      <c r="Z21" s="151" t="s">
        <v>120</v>
      </c>
      <c r="AD21" s="34"/>
    </row>
    <row r="22" spans="1:30" ht="24.95" customHeight="1">
      <c r="A22" s="300">
        <v>57</v>
      </c>
      <c r="B22" s="308">
        <v>5</v>
      </c>
      <c r="C22" s="308" t="s">
        <v>355</v>
      </c>
      <c r="D22" s="437" t="s">
        <v>410</v>
      </c>
      <c r="E22" s="430" t="s">
        <v>411</v>
      </c>
      <c r="F22" s="42">
        <v>1</v>
      </c>
      <c r="G22" s="238" t="s">
        <v>46</v>
      </c>
      <c r="H22" s="311" t="s">
        <v>358</v>
      </c>
      <c r="I22" s="304"/>
      <c r="J22" s="238"/>
      <c r="K22" s="238"/>
      <c r="L22" s="43">
        <v>1</v>
      </c>
      <c r="M22" s="134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84" t="s">
        <v>113</v>
      </c>
      <c r="Y22" s="150" t="s">
        <v>345</v>
      </c>
      <c r="Z22" s="469" t="s">
        <v>95</v>
      </c>
      <c r="AD22" s="34"/>
    </row>
    <row r="23" spans="1:30" ht="24.95" customHeight="1">
      <c r="A23" s="301"/>
      <c r="B23" s="309"/>
      <c r="C23" s="309"/>
      <c r="D23" s="438"/>
      <c r="E23" s="431"/>
      <c r="F23" s="42">
        <v>2</v>
      </c>
      <c r="G23" s="238" t="s">
        <v>52</v>
      </c>
      <c r="H23" s="312"/>
      <c r="I23" s="305"/>
      <c r="J23" s="238"/>
      <c r="K23" s="238"/>
      <c r="L23" s="43"/>
      <c r="M23" s="123"/>
      <c r="N23" s="123">
        <v>1</v>
      </c>
      <c r="O23" s="111"/>
      <c r="P23" s="111"/>
      <c r="Q23" s="111"/>
      <c r="R23" s="111"/>
      <c r="S23" s="111"/>
      <c r="T23" s="111"/>
      <c r="U23" s="111"/>
      <c r="V23" s="111"/>
      <c r="W23" s="111"/>
      <c r="X23" s="84" t="s">
        <v>113</v>
      </c>
      <c r="Y23" s="150" t="s">
        <v>345</v>
      </c>
      <c r="Z23" s="471" t="s">
        <v>95</v>
      </c>
      <c r="AD23" s="34"/>
    </row>
    <row r="24" spans="1:30" ht="24.95" customHeight="1">
      <c r="A24" s="301"/>
      <c r="B24" s="309"/>
      <c r="C24" s="309"/>
      <c r="D24" s="438"/>
      <c r="E24" s="431"/>
      <c r="F24" s="42">
        <v>3</v>
      </c>
      <c r="G24" s="238" t="s">
        <v>53</v>
      </c>
      <c r="H24" s="312"/>
      <c r="I24" s="305"/>
      <c r="J24" s="238"/>
      <c r="K24" s="238"/>
      <c r="L24" s="43"/>
      <c r="M24" s="123"/>
      <c r="N24" s="123">
        <v>1</v>
      </c>
      <c r="O24" s="111"/>
      <c r="P24" s="111"/>
      <c r="Q24" s="111"/>
      <c r="R24" s="111"/>
      <c r="S24" s="111"/>
      <c r="T24" s="111"/>
      <c r="U24" s="111"/>
      <c r="V24" s="111"/>
      <c r="W24" s="111"/>
      <c r="X24" s="84"/>
      <c r="Y24" s="150" t="s">
        <v>345</v>
      </c>
      <c r="Z24" s="469" t="s">
        <v>95</v>
      </c>
      <c r="AD24" s="34"/>
    </row>
    <row r="25" spans="1:30" ht="24.95" customHeight="1">
      <c r="A25" s="302"/>
      <c r="B25" s="310"/>
      <c r="C25" s="310"/>
      <c r="D25" s="439"/>
      <c r="E25" s="432"/>
      <c r="F25" s="42">
        <v>4</v>
      </c>
      <c r="G25" s="238" t="s">
        <v>81</v>
      </c>
      <c r="H25" s="313"/>
      <c r="I25" s="306"/>
      <c r="J25" s="238"/>
      <c r="K25" s="238"/>
      <c r="L25" s="43">
        <v>1</v>
      </c>
      <c r="M25" s="134"/>
      <c r="N25" s="111"/>
      <c r="O25" s="111"/>
      <c r="P25" s="111"/>
      <c r="Q25" s="111"/>
      <c r="R25" s="114" t="s">
        <v>82</v>
      </c>
      <c r="S25" s="114" t="s">
        <v>82</v>
      </c>
      <c r="T25" s="114" t="s">
        <v>82</v>
      </c>
      <c r="U25" s="114" t="s">
        <v>82</v>
      </c>
      <c r="V25" s="111"/>
      <c r="W25" s="111"/>
      <c r="X25" s="84" t="s">
        <v>113</v>
      </c>
      <c r="Y25" s="150" t="s">
        <v>345</v>
      </c>
      <c r="Z25" s="469" t="s">
        <v>95</v>
      </c>
      <c r="AD25" s="34"/>
    </row>
    <row r="26" spans="1:30" ht="24.95" customHeight="1">
      <c r="A26" s="300">
        <v>58</v>
      </c>
      <c r="B26" s="308">
        <v>6</v>
      </c>
      <c r="C26" s="308" t="s">
        <v>359</v>
      </c>
      <c r="D26" s="475" t="s">
        <v>300</v>
      </c>
      <c r="E26" s="430" t="s">
        <v>360</v>
      </c>
      <c r="F26" s="42">
        <v>1</v>
      </c>
      <c r="G26" s="238" t="s">
        <v>46</v>
      </c>
      <c r="H26" s="525" t="s">
        <v>361</v>
      </c>
      <c r="I26" s="304" t="s">
        <v>362</v>
      </c>
      <c r="J26" s="238"/>
      <c r="K26" s="238"/>
      <c r="L26" s="43">
        <v>1</v>
      </c>
      <c r="M26" s="134"/>
      <c r="N26" s="134"/>
      <c r="O26" s="111"/>
      <c r="P26" s="111"/>
      <c r="Q26" s="111"/>
      <c r="R26" s="111"/>
      <c r="S26" s="111"/>
      <c r="T26" s="111"/>
      <c r="U26" s="111"/>
      <c r="V26" s="111"/>
      <c r="W26" s="135"/>
      <c r="X26" s="84" t="s">
        <v>363</v>
      </c>
      <c r="Y26" s="150" t="s">
        <v>345</v>
      </c>
      <c r="Z26" s="521" t="s">
        <v>133</v>
      </c>
      <c r="AD26" s="34"/>
    </row>
    <row r="27" spans="1:30" ht="24.95" customHeight="1">
      <c r="A27" s="301"/>
      <c r="B27" s="309"/>
      <c r="C27" s="309"/>
      <c r="D27" s="476"/>
      <c r="E27" s="431"/>
      <c r="F27" s="42">
        <v>2</v>
      </c>
      <c r="G27" s="238" t="s">
        <v>52</v>
      </c>
      <c r="H27" s="525"/>
      <c r="I27" s="305"/>
      <c r="J27" s="238"/>
      <c r="K27" s="238"/>
      <c r="L27" s="43"/>
      <c r="M27" s="109"/>
      <c r="N27" s="109"/>
      <c r="O27" s="109"/>
      <c r="P27" s="109"/>
      <c r="Q27" s="109">
        <v>1</v>
      </c>
      <c r="R27" s="111"/>
      <c r="S27" s="111"/>
      <c r="T27" s="111"/>
      <c r="U27" s="111"/>
      <c r="V27" s="111"/>
      <c r="W27" s="135"/>
      <c r="X27" s="84"/>
      <c r="Y27" s="150" t="s">
        <v>345</v>
      </c>
      <c r="Z27" s="521" t="s">
        <v>133</v>
      </c>
      <c r="AD27" s="34"/>
    </row>
    <row r="28" spans="1:30" ht="24.95" customHeight="1">
      <c r="A28" s="301"/>
      <c r="B28" s="309"/>
      <c r="C28" s="309"/>
      <c r="D28" s="476"/>
      <c r="E28" s="431"/>
      <c r="F28" s="42">
        <v>3</v>
      </c>
      <c r="G28" s="238" t="s">
        <v>53</v>
      </c>
      <c r="H28" s="525"/>
      <c r="I28" s="305"/>
      <c r="J28" s="238"/>
      <c r="K28" s="238"/>
      <c r="L28" s="44"/>
      <c r="M28" s="133"/>
      <c r="N28" s="133"/>
      <c r="O28" s="133"/>
      <c r="P28" s="133"/>
      <c r="Q28" s="133"/>
      <c r="R28" s="133"/>
      <c r="S28" s="133"/>
      <c r="T28" s="133"/>
      <c r="U28" s="133">
        <v>1</v>
      </c>
      <c r="V28" s="111"/>
      <c r="W28" s="135"/>
      <c r="X28" s="84"/>
      <c r="Y28" s="150" t="s">
        <v>345</v>
      </c>
      <c r="Z28" s="521" t="s">
        <v>133</v>
      </c>
      <c r="AD28" s="34"/>
    </row>
    <row r="29" spans="1:30" ht="24.95" customHeight="1">
      <c r="A29" s="302"/>
      <c r="B29" s="310"/>
      <c r="C29" s="310"/>
      <c r="D29" s="477"/>
      <c r="E29" s="432"/>
      <c r="F29" s="42">
        <v>4</v>
      </c>
      <c r="G29" s="238" t="s">
        <v>81</v>
      </c>
      <c r="H29" s="525"/>
      <c r="I29" s="306"/>
      <c r="J29" s="238"/>
      <c r="K29" s="238"/>
      <c r="L29" s="43"/>
      <c r="M29" s="109"/>
      <c r="N29" s="109"/>
      <c r="O29" s="109"/>
      <c r="P29" s="109"/>
      <c r="Q29" s="109"/>
      <c r="R29" s="114" t="s">
        <v>82</v>
      </c>
      <c r="S29" s="114" t="s">
        <v>82</v>
      </c>
      <c r="T29" s="114" t="s">
        <v>82</v>
      </c>
      <c r="U29" s="114" t="s">
        <v>82</v>
      </c>
      <c r="V29" s="109">
        <v>1</v>
      </c>
      <c r="W29" s="135"/>
      <c r="X29" s="84"/>
      <c r="Y29" s="150" t="s">
        <v>345</v>
      </c>
      <c r="Z29" s="521" t="s">
        <v>133</v>
      </c>
      <c r="AD29" s="34"/>
    </row>
    <row r="30" spans="1:30" ht="24.95" customHeight="1">
      <c r="B30" s="308">
        <v>7</v>
      </c>
      <c r="C30" s="473" t="s">
        <v>458</v>
      </c>
      <c r="D30" s="481" t="s">
        <v>155</v>
      </c>
      <c r="E30" s="478" t="s">
        <v>473</v>
      </c>
      <c r="F30" s="42">
        <v>1</v>
      </c>
      <c r="G30" s="281" t="s">
        <v>46</v>
      </c>
      <c r="H30" s="532" t="s">
        <v>452</v>
      </c>
      <c r="I30" s="278"/>
      <c r="J30" s="278"/>
      <c r="K30" s="278"/>
      <c r="L30" s="278">
        <v>1</v>
      </c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40"/>
      <c r="Y30" s="278" t="s">
        <v>345</v>
      </c>
      <c r="Z30" s="521" t="s">
        <v>145</v>
      </c>
    </row>
    <row r="31" spans="1:30" ht="24.95" customHeight="1">
      <c r="B31" s="309"/>
      <c r="C31" s="474"/>
      <c r="D31" s="482"/>
      <c r="E31" s="479"/>
      <c r="F31" s="42">
        <v>2</v>
      </c>
      <c r="G31" s="281" t="s">
        <v>52</v>
      </c>
      <c r="H31" s="533"/>
      <c r="I31" s="278"/>
      <c r="J31" s="278"/>
      <c r="K31" s="278"/>
      <c r="L31" s="278">
        <v>1</v>
      </c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40"/>
      <c r="Y31" s="278" t="s">
        <v>345</v>
      </c>
      <c r="Z31" s="521" t="s">
        <v>145</v>
      </c>
    </row>
    <row r="32" spans="1:30" ht="24.95" customHeight="1">
      <c r="B32" s="309"/>
      <c r="C32" s="474"/>
      <c r="D32" s="482"/>
      <c r="E32" s="479"/>
      <c r="F32" s="42">
        <v>3</v>
      </c>
      <c r="G32" s="281" t="s">
        <v>53</v>
      </c>
      <c r="H32" s="533"/>
      <c r="I32" s="278"/>
      <c r="J32" s="278"/>
      <c r="K32" s="278"/>
      <c r="L32" s="278">
        <v>1</v>
      </c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40"/>
      <c r="Y32" s="278" t="s">
        <v>345</v>
      </c>
      <c r="Z32" s="521" t="s">
        <v>145</v>
      </c>
    </row>
    <row r="33" spans="2:26" ht="24.95" customHeight="1">
      <c r="B33" s="310"/>
      <c r="C33" s="474"/>
      <c r="D33" s="483"/>
      <c r="E33" s="480"/>
      <c r="F33" s="42">
        <v>4</v>
      </c>
      <c r="G33" s="281" t="s">
        <v>81</v>
      </c>
      <c r="H33" s="534"/>
      <c r="I33" s="278"/>
      <c r="J33" s="278"/>
      <c r="K33" s="278"/>
      <c r="L33" s="278">
        <v>1</v>
      </c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40"/>
      <c r="Y33" s="278" t="s">
        <v>345</v>
      </c>
      <c r="Z33" s="521" t="s">
        <v>145</v>
      </c>
    </row>
    <row r="34" spans="2:26" ht="24.95" customHeight="1">
      <c r="B34" s="308">
        <v>8</v>
      </c>
      <c r="C34" s="473" t="s">
        <v>459</v>
      </c>
      <c r="D34" s="481" t="s">
        <v>80</v>
      </c>
      <c r="E34" s="478" t="s">
        <v>472</v>
      </c>
      <c r="F34" s="42">
        <v>1</v>
      </c>
      <c r="G34" s="281" t="s">
        <v>46</v>
      </c>
      <c r="H34" s="529" t="s">
        <v>453</v>
      </c>
      <c r="I34" s="278"/>
      <c r="J34" s="278"/>
      <c r="K34" s="278"/>
      <c r="L34" s="278"/>
      <c r="M34" s="472"/>
      <c r="N34" s="472">
        <v>1</v>
      </c>
      <c r="O34" s="278"/>
      <c r="P34" s="278"/>
      <c r="Q34" s="278"/>
      <c r="R34" s="278"/>
      <c r="S34" s="278"/>
      <c r="T34" s="278"/>
      <c r="U34" s="278"/>
      <c r="V34" s="278"/>
      <c r="W34" s="278"/>
      <c r="X34" s="487" t="s">
        <v>451</v>
      </c>
      <c r="Y34" s="278" t="s">
        <v>345</v>
      </c>
      <c r="Z34" s="521" t="s">
        <v>80</v>
      </c>
    </row>
    <row r="35" spans="2:26" ht="24.95" customHeight="1">
      <c r="B35" s="309"/>
      <c r="C35" s="474"/>
      <c r="D35" s="482"/>
      <c r="E35" s="479"/>
      <c r="F35" s="42">
        <v>2</v>
      </c>
      <c r="G35" s="281" t="s">
        <v>52</v>
      </c>
      <c r="H35" s="530"/>
      <c r="I35" s="278"/>
      <c r="J35" s="278"/>
      <c r="K35" s="278"/>
      <c r="L35" s="278"/>
      <c r="M35" s="472"/>
      <c r="N35" s="472">
        <v>1</v>
      </c>
      <c r="O35" s="278"/>
      <c r="P35" s="278"/>
      <c r="Q35" s="278"/>
      <c r="R35" s="278"/>
      <c r="S35" s="278"/>
      <c r="T35" s="278"/>
      <c r="U35" s="278"/>
      <c r="V35" s="278"/>
      <c r="W35" s="278"/>
      <c r="X35" s="487" t="s">
        <v>451</v>
      </c>
      <c r="Y35" s="278" t="s">
        <v>345</v>
      </c>
      <c r="Z35" s="521" t="s">
        <v>80</v>
      </c>
    </row>
    <row r="36" spans="2:26" ht="24.95" customHeight="1">
      <c r="B36" s="309"/>
      <c r="C36" s="474"/>
      <c r="D36" s="482"/>
      <c r="E36" s="479"/>
      <c r="F36" s="42">
        <v>3</v>
      </c>
      <c r="G36" s="281" t="s">
        <v>53</v>
      </c>
      <c r="H36" s="530"/>
      <c r="I36" s="278"/>
      <c r="J36" s="278"/>
      <c r="K36" s="278"/>
      <c r="L36" s="278">
        <v>1</v>
      </c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40"/>
      <c r="Y36" s="278" t="s">
        <v>345</v>
      </c>
      <c r="Z36" s="521" t="s">
        <v>80</v>
      </c>
    </row>
    <row r="37" spans="2:26" ht="24.95" customHeight="1">
      <c r="B37" s="310"/>
      <c r="C37" s="474"/>
      <c r="D37" s="483"/>
      <c r="E37" s="480"/>
      <c r="F37" s="42">
        <v>4</v>
      </c>
      <c r="G37" s="281" t="s">
        <v>81</v>
      </c>
      <c r="H37" s="531"/>
      <c r="I37" s="278"/>
      <c r="J37" s="278"/>
      <c r="K37" s="278"/>
      <c r="L37" s="278">
        <v>1</v>
      </c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40"/>
      <c r="Y37" s="278" t="s">
        <v>345</v>
      </c>
      <c r="Z37" s="521" t="s">
        <v>80</v>
      </c>
    </row>
    <row r="38" spans="2:26" ht="24.95" customHeight="1">
      <c r="B38" s="308">
        <v>9</v>
      </c>
      <c r="C38" s="473" t="s">
        <v>460</v>
      </c>
      <c r="D38" s="481" t="s">
        <v>74</v>
      </c>
      <c r="E38" s="478" t="s">
        <v>471</v>
      </c>
      <c r="F38" s="42">
        <v>1</v>
      </c>
      <c r="G38" s="281" t="s">
        <v>46</v>
      </c>
      <c r="H38" s="529" t="s">
        <v>454</v>
      </c>
      <c r="I38" s="278"/>
      <c r="J38" s="278"/>
      <c r="K38" s="278"/>
      <c r="L38" s="278">
        <v>1</v>
      </c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40"/>
      <c r="Y38" s="278" t="s">
        <v>345</v>
      </c>
      <c r="Z38" s="521" t="s">
        <v>74</v>
      </c>
    </row>
    <row r="39" spans="2:26" ht="24.95" customHeight="1">
      <c r="B39" s="309"/>
      <c r="C39" s="474"/>
      <c r="D39" s="482"/>
      <c r="E39" s="479"/>
      <c r="F39" s="42">
        <v>2</v>
      </c>
      <c r="G39" s="281" t="s">
        <v>52</v>
      </c>
      <c r="H39" s="530"/>
      <c r="I39" s="278"/>
      <c r="J39" s="278"/>
      <c r="K39" s="278"/>
      <c r="L39" s="278">
        <v>1</v>
      </c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40"/>
      <c r="Y39" s="278" t="s">
        <v>345</v>
      </c>
      <c r="Z39" s="521" t="s">
        <v>74</v>
      </c>
    </row>
    <row r="40" spans="2:26" ht="24.95" customHeight="1">
      <c r="B40" s="309"/>
      <c r="C40" s="474"/>
      <c r="D40" s="482"/>
      <c r="E40" s="479"/>
      <c r="F40" s="42">
        <v>3</v>
      </c>
      <c r="G40" s="281" t="s">
        <v>53</v>
      </c>
      <c r="H40" s="530"/>
      <c r="I40" s="278"/>
      <c r="J40" s="278"/>
      <c r="K40" s="278"/>
      <c r="L40" s="278">
        <v>1</v>
      </c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40"/>
      <c r="Y40" s="278" t="s">
        <v>345</v>
      </c>
      <c r="Z40" s="521" t="s">
        <v>74</v>
      </c>
    </row>
    <row r="41" spans="2:26" ht="24.95" customHeight="1">
      <c r="B41" s="310"/>
      <c r="C41" s="474"/>
      <c r="D41" s="483"/>
      <c r="E41" s="480"/>
      <c r="F41" s="42">
        <v>4</v>
      </c>
      <c r="G41" s="281" t="s">
        <v>81</v>
      </c>
      <c r="H41" s="531"/>
      <c r="I41" s="278"/>
      <c r="J41" s="278"/>
      <c r="K41" s="278"/>
      <c r="L41" s="278">
        <v>1</v>
      </c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40"/>
      <c r="Y41" s="278" t="s">
        <v>345</v>
      </c>
      <c r="Z41" s="521" t="s">
        <v>74</v>
      </c>
    </row>
    <row r="42" spans="2:26" ht="24.95" customHeight="1">
      <c r="B42" s="308">
        <v>10</v>
      </c>
      <c r="C42" s="473" t="s">
        <v>461</v>
      </c>
      <c r="D42" s="481" t="s">
        <v>55</v>
      </c>
      <c r="E42" s="478" t="s">
        <v>470</v>
      </c>
      <c r="F42" s="42">
        <v>1</v>
      </c>
      <c r="G42" s="281" t="s">
        <v>46</v>
      </c>
      <c r="H42" s="529" t="s">
        <v>455</v>
      </c>
      <c r="I42" s="278"/>
      <c r="J42" s="278"/>
      <c r="K42" s="278"/>
      <c r="L42" s="278">
        <v>1</v>
      </c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392" t="s">
        <v>488</v>
      </c>
      <c r="Y42" s="278" t="s">
        <v>345</v>
      </c>
      <c r="Z42" s="521" t="s">
        <v>62</v>
      </c>
    </row>
    <row r="43" spans="2:26" ht="24.95" customHeight="1">
      <c r="B43" s="309"/>
      <c r="C43" s="474"/>
      <c r="D43" s="482"/>
      <c r="E43" s="479"/>
      <c r="F43" s="42">
        <v>2</v>
      </c>
      <c r="G43" s="281" t="s">
        <v>52</v>
      </c>
      <c r="H43" s="530"/>
      <c r="I43" s="278"/>
      <c r="J43" s="278"/>
      <c r="K43" s="278"/>
      <c r="L43" s="278">
        <v>1</v>
      </c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393"/>
      <c r="Y43" s="278" t="s">
        <v>345</v>
      </c>
      <c r="Z43" s="521" t="s">
        <v>62</v>
      </c>
    </row>
    <row r="44" spans="2:26" ht="24.95" customHeight="1">
      <c r="B44" s="309"/>
      <c r="C44" s="474"/>
      <c r="D44" s="482"/>
      <c r="E44" s="479"/>
      <c r="F44" s="42">
        <v>3</v>
      </c>
      <c r="G44" s="281" t="s">
        <v>53</v>
      </c>
      <c r="H44" s="530"/>
      <c r="I44" s="278"/>
      <c r="J44" s="278"/>
      <c r="K44" s="278"/>
      <c r="L44" s="278">
        <v>1</v>
      </c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393"/>
      <c r="Y44" s="278" t="s">
        <v>345</v>
      </c>
      <c r="Z44" s="521" t="s">
        <v>62</v>
      </c>
    </row>
    <row r="45" spans="2:26" ht="24.95" customHeight="1">
      <c r="B45" s="310"/>
      <c r="C45" s="474"/>
      <c r="D45" s="483"/>
      <c r="E45" s="480"/>
      <c r="F45" s="42">
        <v>4</v>
      </c>
      <c r="G45" s="281" t="s">
        <v>81</v>
      </c>
      <c r="H45" s="531"/>
      <c r="I45" s="278"/>
      <c r="J45" s="278"/>
      <c r="K45" s="278"/>
      <c r="L45" s="278">
        <v>1</v>
      </c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394"/>
      <c r="Y45" s="278" t="s">
        <v>345</v>
      </c>
      <c r="Z45" s="521" t="s">
        <v>62</v>
      </c>
    </row>
    <row r="46" spans="2:26" ht="24.95" customHeight="1">
      <c r="B46" s="308">
        <v>11</v>
      </c>
      <c r="C46" s="473" t="s">
        <v>462</v>
      </c>
      <c r="D46" s="481" t="s">
        <v>129</v>
      </c>
      <c r="E46" s="478" t="s">
        <v>469</v>
      </c>
      <c r="F46" s="42">
        <v>1</v>
      </c>
      <c r="G46" s="281" t="s">
        <v>46</v>
      </c>
      <c r="H46" s="529" t="s">
        <v>455</v>
      </c>
      <c r="I46" s="278"/>
      <c r="J46" s="278"/>
      <c r="K46" s="278"/>
      <c r="L46" s="278">
        <v>1</v>
      </c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40"/>
      <c r="Y46" s="278" t="s">
        <v>345</v>
      </c>
      <c r="Z46" s="521" t="s">
        <v>133</v>
      </c>
    </row>
    <row r="47" spans="2:26" ht="24.95" customHeight="1">
      <c r="B47" s="309"/>
      <c r="C47" s="474"/>
      <c r="D47" s="482"/>
      <c r="E47" s="479"/>
      <c r="F47" s="42">
        <v>2</v>
      </c>
      <c r="G47" s="281" t="s">
        <v>52</v>
      </c>
      <c r="H47" s="530"/>
      <c r="I47" s="278"/>
      <c r="J47" s="278"/>
      <c r="K47" s="278"/>
      <c r="L47" s="278">
        <v>1</v>
      </c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40"/>
      <c r="Y47" s="278" t="s">
        <v>345</v>
      </c>
      <c r="Z47" s="521" t="s">
        <v>133</v>
      </c>
    </row>
    <row r="48" spans="2:26" ht="24.95" customHeight="1">
      <c r="B48" s="309"/>
      <c r="C48" s="474"/>
      <c r="D48" s="482"/>
      <c r="E48" s="479"/>
      <c r="F48" s="42">
        <v>3</v>
      </c>
      <c r="G48" s="281" t="s">
        <v>53</v>
      </c>
      <c r="H48" s="530"/>
      <c r="I48" s="278"/>
      <c r="J48" s="278"/>
      <c r="K48" s="278"/>
      <c r="L48" s="278">
        <v>1</v>
      </c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40"/>
      <c r="Y48" s="278" t="s">
        <v>345</v>
      </c>
      <c r="Z48" s="521" t="s">
        <v>133</v>
      </c>
    </row>
    <row r="49" spans="2:26" ht="24.95" customHeight="1">
      <c r="B49" s="310"/>
      <c r="C49" s="474"/>
      <c r="D49" s="483"/>
      <c r="E49" s="480"/>
      <c r="F49" s="42">
        <v>4</v>
      </c>
      <c r="G49" s="281" t="s">
        <v>81</v>
      </c>
      <c r="H49" s="531"/>
      <c r="I49" s="278"/>
      <c r="J49" s="278"/>
      <c r="K49" s="278"/>
      <c r="L49" s="278">
        <v>1</v>
      </c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40"/>
      <c r="Y49" s="278" t="s">
        <v>345</v>
      </c>
      <c r="Z49" s="521" t="s">
        <v>133</v>
      </c>
    </row>
    <row r="50" spans="2:26" ht="24.95" customHeight="1">
      <c r="B50" s="308">
        <v>12</v>
      </c>
      <c r="C50" s="473" t="s">
        <v>463</v>
      </c>
      <c r="D50" s="481" t="s">
        <v>147</v>
      </c>
      <c r="E50" s="478" t="s">
        <v>468</v>
      </c>
      <c r="F50" s="42">
        <v>1</v>
      </c>
      <c r="G50" s="281" t="s">
        <v>46</v>
      </c>
      <c r="H50" s="529" t="s">
        <v>456</v>
      </c>
      <c r="I50" s="278"/>
      <c r="J50" s="278"/>
      <c r="K50" s="278"/>
      <c r="L50" s="278">
        <v>1</v>
      </c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40"/>
      <c r="Y50" s="278" t="s">
        <v>345</v>
      </c>
      <c r="Z50" s="521" t="s">
        <v>153</v>
      </c>
    </row>
    <row r="51" spans="2:26" ht="24.95" customHeight="1">
      <c r="B51" s="309"/>
      <c r="C51" s="474"/>
      <c r="D51" s="482"/>
      <c r="E51" s="479"/>
      <c r="F51" s="42">
        <v>2</v>
      </c>
      <c r="G51" s="281" t="s">
        <v>52</v>
      </c>
      <c r="H51" s="530"/>
      <c r="I51" s="278"/>
      <c r="J51" s="278"/>
      <c r="K51" s="278"/>
      <c r="L51" s="278">
        <v>1</v>
      </c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40"/>
      <c r="Y51" s="278" t="s">
        <v>345</v>
      </c>
      <c r="Z51" s="521" t="s">
        <v>153</v>
      </c>
    </row>
    <row r="52" spans="2:26" ht="24.95" customHeight="1">
      <c r="B52" s="309"/>
      <c r="C52" s="474"/>
      <c r="D52" s="482"/>
      <c r="E52" s="479"/>
      <c r="F52" s="42">
        <v>3</v>
      </c>
      <c r="G52" s="281" t="s">
        <v>53</v>
      </c>
      <c r="H52" s="530"/>
      <c r="I52" s="278"/>
      <c r="J52" s="278"/>
      <c r="K52" s="278"/>
      <c r="L52" s="278">
        <v>1</v>
      </c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40"/>
      <c r="Y52" s="278" t="s">
        <v>345</v>
      </c>
      <c r="Z52" s="521" t="s">
        <v>153</v>
      </c>
    </row>
    <row r="53" spans="2:26" ht="24.95" customHeight="1">
      <c r="B53" s="310"/>
      <c r="C53" s="474"/>
      <c r="D53" s="483"/>
      <c r="E53" s="480"/>
      <c r="F53" s="42">
        <v>4</v>
      </c>
      <c r="G53" s="281" t="s">
        <v>81</v>
      </c>
      <c r="H53" s="530"/>
      <c r="I53" s="278"/>
      <c r="J53" s="278"/>
      <c r="K53" s="278"/>
      <c r="L53" s="278">
        <v>1</v>
      </c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40"/>
      <c r="Y53" s="278" t="s">
        <v>345</v>
      </c>
      <c r="Z53" s="521" t="s">
        <v>153</v>
      </c>
    </row>
    <row r="54" spans="2:26" ht="24.95" customHeight="1">
      <c r="B54" s="308">
        <v>13</v>
      </c>
      <c r="C54" s="366" t="s">
        <v>464</v>
      </c>
      <c r="D54" s="481" t="s">
        <v>317</v>
      </c>
      <c r="E54" s="478" t="s">
        <v>467</v>
      </c>
      <c r="F54" s="42">
        <v>1</v>
      </c>
      <c r="G54" s="281" t="s">
        <v>46</v>
      </c>
      <c r="H54" s="526" t="s">
        <v>10</v>
      </c>
      <c r="I54" s="278"/>
      <c r="J54" s="278">
        <v>1</v>
      </c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82" t="s">
        <v>10</v>
      </c>
      <c r="Y54" s="278" t="s">
        <v>345</v>
      </c>
      <c r="Z54" s="521" t="s">
        <v>95</v>
      </c>
    </row>
    <row r="55" spans="2:26" ht="24.95" customHeight="1">
      <c r="B55" s="309"/>
      <c r="C55" s="366"/>
      <c r="D55" s="482"/>
      <c r="E55" s="479"/>
      <c r="F55" s="42">
        <v>2</v>
      </c>
      <c r="G55" s="281" t="s">
        <v>52</v>
      </c>
      <c r="H55" s="527"/>
      <c r="I55" s="278"/>
      <c r="J55" s="278">
        <v>1</v>
      </c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82" t="s">
        <v>10</v>
      </c>
      <c r="Y55" s="278" t="s">
        <v>345</v>
      </c>
      <c r="Z55" s="521" t="s">
        <v>95</v>
      </c>
    </row>
    <row r="56" spans="2:26" ht="24.95" customHeight="1">
      <c r="B56" s="309"/>
      <c r="C56" s="366"/>
      <c r="D56" s="482"/>
      <c r="E56" s="479"/>
      <c r="F56" s="42">
        <v>3</v>
      </c>
      <c r="G56" s="281" t="s">
        <v>53</v>
      </c>
      <c r="H56" s="527"/>
      <c r="I56" s="278"/>
      <c r="J56" s="278">
        <v>1</v>
      </c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82" t="s">
        <v>10</v>
      </c>
      <c r="Y56" s="278" t="s">
        <v>345</v>
      </c>
      <c r="Z56" s="521" t="s">
        <v>95</v>
      </c>
    </row>
    <row r="57" spans="2:26" ht="24.95" customHeight="1">
      <c r="B57" s="310"/>
      <c r="C57" s="366"/>
      <c r="D57" s="483"/>
      <c r="E57" s="480"/>
      <c r="F57" s="42">
        <v>4</v>
      </c>
      <c r="G57" s="281" t="s">
        <v>81</v>
      </c>
      <c r="H57" s="528"/>
      <c r="I57" s="278"/>
      <c r="J57" s="278">
        <v>1</v>
      </c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82" t="s">
        <v>10</v>
      </c>
      <c r="Y57" s="278" t="s">
        <v>345</v>
      </c>
      <c r="Z57" s="521" t="s">
        <v>95</v>
      </c>
    </row>
    <row r="58" spans="2:26" ht="24.95" customHeight="1">
      <c r="B58" s="341">
        <v>14</v>
      </c>
      <c r="C58" s="366" t="s">
        <v>465</v>
      </c>
      <c r="D58" s="485" t="s">
        <v>84</v>
      </c>
      <c r="E58" s="486" t="s">
        <v>466</v>
      </c>
      <c r="F58" s="42">
        <v>1</v>
      </c>
      <c r="G58" s="281" t="s">
        <v>46</v>
      </c>
      <c r="H58" s="530" t="s">
        <v>457</v>
      </c>
      <c r="I58" s="278"/>
      <c r="J58" s="278"/>
      <c r="K58" s="278"/>
      <c r="L58" s="278">
        <v>1</v>
      </c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40"/>
      <c r="Y58" s="278" t="s">
        <v>345</v>
      </c>
      <c r="Z58" s="521" t="s">
        <v>74</v>
      </c>
    </row>
    <row r="59" spans="2:26" ht="24.95" customHeight="1">
      <c r="B59" s="341"/>
      <c r="C59" s="366"/>
      <c r="D59" s="485"/>
      <c r="E59" s="486"/>
      <c r="F59" s="42">
        <v>2</v>
      </c>
      <c r="G59" s="281" t="s">
        <v>52</v>
      </c>
      <c r="H59" s="530"/>
      <c r="I59" s="278"/>
      <c r="J59" s="278"/>
      <c r="K59" s="278"/>
      <c r="L59" s="278">
        <v>1</v>
      </c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40"/>
      <c r="Y59" s="278" t="s">
        <v>345</v>
      </c>
      <c r="Z59" s="521" t="s">
        <v>74</v>
      </c>
    </row>
    <row r="60" spans="2:26" ht="24.95" customHeight="1">
      <c r="B60" s="341"/>
      <c r="C60" s="366"/>
      <c r="D60" s="485"/>
      <c r="E60" s="486"/>
      <c r="F60" s="42">
        <v>3</v>
      </c>
      <c r="G60" s="281" t="s">
        <v>53</v>
      </c>
      <c r="H60" s="530"/>
      <c r="I60" s="278"/>
      <c r="J60" s="278"/>
      <c r="K60" s="278"/>
      <c r="L60" s="278">
        <v>1</v>
      </c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40"/>
      <c r="Y60" s="278" t="s">
        <v>345</v>
      </c>
      <c r="Z60" s="521" t="s">
        <v>74</v>
      </c>
    </row>
    <row r="61" spans="2:26" ht="24.95" customHeight="1">
      <c r="B61" s="341"/>
      <c r="C61" s="366"/>
      <c r="D61" s="485"/>
      <c r="E61" s="486"/>
      <c r="F61" s="42">
        <v>4</v>
      </c>
      <c r="G61" s="281" t="s">
        <v>81</v>
      </c>
      <c r="H61" s="531"/>
      <c r="I61" s="278"/>
      <c r="J61" s="278"/>
      <c r="K61" s="278"/>
      <c r="L61" s="278">
        <v>1</v>
      </c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40"/>
      <c r="Y61" s="278" t="s">
        <v>345</v>
      </c>
      <c r="Z61" s="521" t="s">
        <v>74</v>
      </c>
    </row>
    <row r="62" spans="2:26" hidden="1">
      <c r="B62" s="484"/>
      <c r="C62" s="79"/>
    </row>
    <row r="63" spans="2:26" ht="18.75" customHeight="1">
      <c r="B63" s="522" t="s">
        <v>489</v>
      </c>
      <c r="C63" s="523"/>
      <c r="D63" s="523"/>
      <c r="E63" s="524"/>
      <c r="F63" s="240">
        <v>14</v>
      </c>
      <c r="G63" s="240"/>
      <c r="H63" s="278"/>
      <c r="I63" s="278"/>
      <c r="J63" s="267">
        <f>SUM(J6:J61)</f>
        <v>4</v>
      </c>
      <c r="K63" s="267">
        <f t="shared" ref="K63:W63" si="0">SUM(K6:K61)</f>
        <v>0</v>
      </c>
      <c r="L63" s="267">
        <f t="shared" si="0"/>
        <v>33</v>
      </c>
      <c r="M63" s="267">
        <f t="shared" si="0"/>
        <v>0</v>
      </c>
      <c r="N63" s="267">
        <f t="shared" si="0"/>
        <v>4</v>
      </c>
      <c r="O63" s="267">
        <f t="shared" si="0"/>
        <v>0</v>
      </c>
      <c r="P63" s="267">
        <f t="shared" si="0"/>
        <v>0</v>
      </c>
      <c r="Q63" s="267">
        <f t="shared" si="0"/>
        <v>3</v>
      </c>
      <c r="R63" s="267">
        <f t="shared" si="0"/>
        <v>0</v>
      </c>
      <c r="S63" s="267">
        <f t="shared" si="0"/>
        <v>2</v>
      </c>
      <c r="T63" s="267">
        <f t="shared" si="0"/>
        <v>0</v>
      </c>
      <c r="U63" s="267">
        <f t="shared" si="0"/>
        <v>1</v>
      </c>
      <c r="V63" s="267">
        <f t="shared" si="0"/>
        <v>9</v>
      </c>
      <c r="W63" s="267">
        <f t="shared" si="0"/>
        <v>0</v>
      </c>
      <c r="X63" s="240"/>
      <c r="Y63" s="278"/>
      <c r="Z63" s="278"/>
    </row>
    <row r="64" spans="2:26">
      <c r="B64" s="484"/>
      <c r="C64" s="79"/>
    </row>
    <row r="65" spans="2:3">
      <c r="B65" s="484"/>
      <c r="C65" s="79"/>
    </row>
    <row r="66" spans="2:3">
      <c r="B66" s="484"/>
      <c r="C66" s="79"/>
    </row>
    <row r="67" spans="2:3">
      <c r="B67" s="484"/>
      <c r="C67" s="79"/>
    </row>
    <row r="68" spans="2:3">
      <c r="B68" s="484"/>
      <c r="C68" s="79"/>
    </row>
    <row r="69" spans="2:3">
      <c r="B69" s="484"/>
      <c r="C69" s="79"/>
    </row>
    <row r="70" spans="2:3">
      <c r="B70" s="79"/>
      <c r="C70" s="79"/>
    </row>
    <row r="71" spans="2:3">
      <c r="B71" s="79"/>
      <c r="C71" s="79"/>
    </row>
    <row r="72" spans="2:3">
      <c r="B72" s="79"/>
      <c r="C72" s="79"/>
    </row>
    <row r="73" spans="2:3">
      <c r="B73" s="79"/>
      <c r="C73" s="79"/>
    </row>
    <row r="74" spans="2:3">
      <c r="B74" s="79"/>
      <c r="C74" s="79"/>
    </row>
  </sheetData>
  <mergeCells count="112">
    <mergeCell ref="B58:B61"/>
    <mergeCell ref="X42:X45"/>
    <mergeCell ref="B63:E63"/>
    <mergeCell ref="B38:B41"/>
    <mergeCell ref="B42:B45"/>
    <mergeCell ref="B46:B49"/>
    <mergeCell ref="B50:B53"/>
    <mergeCell ref="B54:B57"/>
    <mergeCell ref="H58:H61"/>
    <mergeCell ref="C34:C37"/>
    <mergeCell ref="C38:C41"/>
    <mergeCell ref="C42:C45"/>
    <mergeCell ref="C46:C49"/>
    <mergeCell ref="C50:C53"/>
    <mergeCell ref="C54:C57"/>
    <mergeCell ref="C58:C61"/>
    <mergeCell ref="H38:H41"/>
    <mergeCell ref="H42:H45"/>
    <mergeCell ref="H46:H49"/>
    <mergeCell ref="H50:H53"/>
    <mergeCell ref="H54:H57"/>
    <mergeCell ref="D50:D53"/>
    <mergeCell ref="E50:E53"/>
    <mergeCell ref="D54:D57"/>
    <mergeCell ref="E54:E57"/>
    <mergeCell ref="D58:D61"/>
    <mergeCell ref="E58:E61"/>
    <mergeCell ref="D38:D41"/>
    <mergeCell ref="E38:E41"/>
    <mergeCell ref="D42:D45"/>
    <mergeCell ref="E42:E45"/>
    <mergeCell ref="D46:D49"/>
    <mergeCell ref="E46:E49"/>
    <mergeCell ref="D30:D33"/>
    <mergeCell ref="E30:E33"/>
    <mergeCell ref="H30:H33"/>
    <mergeCell ref="C30:C33"/>
    <mergeCell ref="B30:B33"/>
    <mergeCell ref="B2:AC2"/>
    <mergeCell ref="I22:I25"/>
    <mergeCell ref="A26:A29"/>
    <mergeCell ref="C26:C29"/>
    <mergeCell ref="D26:D29"/>
    <mergeCell ref="E26:E29"/>
    <mergeCell ref="H26:H29"/>
    <mergeCell ref="I26:I29"/>
    <mergeCell ref="B22:B25"/>
    <mergeCell ref="B26:B29"/>
    <mergeCell ref="D22:D25"/>
    <mergeCell ref="E22:E25"/>
    <mergeCell ref="I6:I9"/>
    <mergeCell ref="A10:A13"/>
    <mergeCell ref="H10:H13"/>
    <mergeCell ref="A14:A17"/>
    <mergeCell ref="A6:A9"/>
    <mergeCell ref="E10:E13"/>
    <mergeCell ref="I10:I13"/>
    <mergeCell ref="B6:B9"/>
    <mergeCell ref="B10:B13"/>
    <mergeCell ref="C6:C9"/>
    <mergeCell ref="D6:D9"/>
    <mergeCell ref="E6:E9"/>
    <mergeCell ref="H6:H9"/>
    <mergeCell ref="C10:C13"/>
    <mergeCell ref="D10:D13"/>
    <mergeCell ref="H14:H17"/>
    <mergeCell ref="B14:B17"/>
    <mergeCell ref="D34:D37"/>
    <mergeCell ref="E34:E37"/>
    <mergeCell ref="H34:H37"/>
    <mergeCell ref="B34:B37"/>
    <mergeCell ref="I18:I21"/>
    <mergeCell ref="C14:C17"/>
    <mergeCell ref="D14:D17"/>
    <mergeCell ref="E14:E17"/>
    <mergeCell ref="I14:I17"/>
    <mergeCell ref="A18:A21"/>
    <mergeCell ref="H18:H21"/>
    <mergeCell ref="A22:A25"/>
    <mergeCell ref="C22:C25"/>
    <mergeCell ref="C18:C21"/>
    <mergeCell ref="D18:D21"/>
    <mergeCell ref="E18:E21"/>
    <mergeCell ref="H22:H25"/>
    <mergeCell ref="B18:B21"/>
    <mergeCell ref="N4:N5"/>
    <mergeCell ref="O4:O5"/>
    <mergeCell ref="AB4:AB5"/>
    <mergeCell ref="AC4:AC5"/>
    <mergeCell ref="P4:Q4"/>
    <mergeCell ref="R4:S4"/>
    <mergeCell ref="T4:U4"/>
    <mergeCell ref="V4:V5"/>
    <mergeCell ref="W4:W5"/>
    <mergeCell ref="AA4:AA5"/>
    <mergeCell ref="Z3:Z5"/>
    <mergeCell ref="C1:AC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W3"/>
    <mergeCell ref="X3:X5"/>
    <mergeCell ref="L4:L5"/>
    <mergeCell ref="M4:M5"/>
  </mergeCells>
  <conditionalFormatting sqref="M6:W29">
    <cfRule type="cellIs" dxfId="2" priority="8" operator="equal">
      <formula>"X"</formula>
    </cfRule>
  </conditionalFormatting>
  <pageMargins left="0.39370078740157499" right="0.196850393700787" top="0.39370078740157499" bottom="0.196850393700787" header="0.23622047244094499" footer="0.23622047244094499"/>
  <pageSetup paperSize="9" scale="56" orientation="portrait" horizontalDpi="4294967293" r:id="rId1"/>
  <headerFooter>
    <oddFooter>&amp;R&amp;P</oddFooter>
  </headerFooter>
  <rowBreaks count="1" manualBreakCount="1">
    <brk id="53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N100"/>
  <sheetViews>
    <sheetView view="pageBreakPreview" zoomScale="112" zoomScaleNormal="100" zoomScaleSheetLayoutView="112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4.5703125" customWidth="1"/>
    <col min="2" max="2" width="9" bestFit="1" customWidth="1"/>
    <col min="3" max="3" width="13.28515625" customWidth="1"/>
    <col min="4" max="4" width="22.85546875" customWidth="1"/>
    <col min="5" max="5" width="5.42578125" bestFit="1" customWidth="1"/>
    <col min="6" max="6" width="20.7109375" customWidth="1"/>
    <col min="7" max="7" width="24.140625" hidden="1" customWidth="1"/>
    <col min="8" max="22" width="9.140625" hidden="1" customWidth="1"/>
    <col min="23" max="23" width="14.85546875" hidden="1" customWidth="1"/>
    <col min="24" max="36" width="3.7109375" customWidth="1"/>
    <col min="37" max="37" width="4.7109375" customWidth="1"/>
    <col min="38" max="38" width="11.42578125" customWidth="1"/>
    <col min="39" max="39" width="0" hidden="1" customWidth="1"/>
    <col min="40" max="40" width="11" customWidth="1"/>
  </cols>
  <sheetData>
    <row r="1" spans="1:40" ht="20.25">
      <c r="B1" s="409" t="s">
        <v>0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</row>
    <row r="2" spans="1:40" ht="18">
      <c r="B2" s="410" t="s">
        <v>383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410"/>
      <c r="AG2" s="410"/>
      <c r="AH2" s="410"/>
      <c r="AI2" s="410"/>
      <c r="AJ2" s="410"/>
      <c r="AK2" s="410"/>
      <c r="AL2" s="410"/>
      <c r="AM2" s="411"/>
      <c r="AN2" s="411"/>
    </row>
    <row r="3" spans="1:40" ht="28.5" customHeight="1">
      <c r="A3" s="286" t="s">
        <v>382</v>
      </c>
      <c r="B3" s="286" t="s">
        <v>3</v>
      </c>
      <c r="C3" s="451" t="s">
        <v>4</v>
      </c>
      <c r="D3" s="286" t="s">
        <v>5</v>
      </c>
      <c r="E3" s="445" t="s">
        <v>370</v>
      </c>
      <c r="F3" s="445" t="s">
        <v>6</v>
      </c>
      <c r="G3" s="445" t="s">
        <v>7</v>
      </c>
      <c r="H3" s="157"/>
      <c r="I3" s="157"/>
      <c r="J3" s="157"/>
      <c r="K3" s="157"/>
      <c r="L3" s="157"/>
      <c r="M3" s="157"/>
      <c r="N3" s="157"/>
      <c r="O3" s="157"/>
      <c r="P3" s="286" t="s">
        <v>8</v>
      </c>
      <c r="Q3" s="157"/>
      <c r="R3" s="157"/>
      <c r="S3" s="157"/>
      <c r="T3" s="157"/>
      <c r="U3" s="157"/>
      <c r="V3" s="157"/>
      <c r="W3" s="286" t="s">
        <v>9</v>
      </c>
      <c r="X3" s="445" t="s">
        <v>10</v>
      </c>
      <c r="Y3" s="445" t="s">
        <v>11</v>
      </c>
      <c r="Z3" s="286" t="s">
        <v>12</v>
      </c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448" t="s">
        <v>36</v>
      </c>
      <c r="AM3" s="287" t="s">
        <v>37</v>
      </c>
      <c r="AN3" s="287" t="s">
        <v>43</v>
      </c>
    </row>
    <row r="4" spans="1:40">
      <c r="A4" s="286"/>
      <c r="B4" s="286"/>
      <c r="C4" s="452"/>
      <c r="D4" s="286"/>
      <c r="E4" s="446"/>
      <c r="F4" s="446"/>
      <c r="G4" s="446"/>
      <c r="H4" s="286" t="s">
        <v>13</v>
      </c>
      <c r="I4" s="408" t="s">
        <v>14</v>
      </c>
      <c r="J4" s="408" t="s">
        <v>15</v>
      </c>
      <c r="K4" s="286" t="s">
        <v>16</v>
      </c>
      <c r="L4" s="286" t="s">
        <v>17</v>
      </c>
      <c r="M4" s="286" t="s">
        <v>18</v>
      </c>
      <c r="N4" s="286" t="s">
        <v>19</v>
      </c>
      <c r="O4" s="286" t="s">
        <v>20</v>
      </c>
      <c r="P4" s="286"/>
      <c r="Q4" s="408" t="s">
        <v>21</v>
      </c>
      <c r="R4" s="408" t="s">
        <v>22</v>
      </c>
      <c r="S4" s="286" t="s">
        <v>23</v>
      </c>
      <c r="T4" s="286" t="s">
        <v>24</v>
      </c>
      <c r="U4" s="286" t="s">
        <v>25</v>
      </c>
      <c r="V4" s="286" t="s">
        <v>26</v>
      </c>
      <c r="W4" s="286"/>
      <c r="X4" s="446"/>
      <c r="Y4" s="446"/>
      <c r="Z4" s="286" t="s">
        <v>27</v>
      </c>
      <c r="AA4" s="286" t="s">
        <v>28</v>
      </c>
      <c r="AB4" s="286" t="s">
        <v>29</v>
      </c>
      <c r="AC4" s="286" t="s">
        <v>30</v>
      </c>
      <c r="AD4" s="287" t="s">
        <v>31</v>
      </c>
      <c r="AE4" s="287"/>
      <c r="AF4" s="287" t="s">
        <v>32</v>
      </c>
      <c r="AG4" s="287"/>
      <c r="AH4" s="287" t="s">
        <v>33</v>
      </c>
      <c r="AI4" s="287"/>
      <c r="AJ4" s="287" t="s">
        <v>34</v>
      </c>
      <c r="AK4" s="287" t="s">
        <v>35</v>
      </c>
      <c r="AL4" s="449"/>
      <c r="AM4" s="287"/>
      <c r="AN4" s="287"/>
    </row>
    <row r="5" spans="1:40" ht="27.75" customHeight="1">
      <c r="A5" s="286"/>
      <c r="B5" s="286"/>
      <c r="C5" s="453"/>
      <c r="D5" s="286"/>
      <c r="E5" s="447"/>
      <c r="F5" s="447"/>
      <c r="G5" s="447"/>
      <c r="H5" s="286"/>
      <c r="I5" s="408"/>
      <c r="J5" s="408"/>
      <c r="K5" s="286"/>
      <c r="L5" s="286"/>
      <c r="M5" s="286"/>
      <c r="N5" s="286"/>
      <c r="O5" s="286"/>
      <c r="P5" s="286"/>
      <c r="Q5" s="408"/>
      <c r="R5" s="408"/>
      <c r="S5" s="286"/>
      <c r="T5" s="286"/>
      <c r="U5" s="286"/>
      <c r="V5" s="286"/>
      <c r="W5" s="286"/>
      <c r="X5" s="447"/>
      <c r="Y5" s="447"/>
      <c r="Z5" s="286"/>
      <c r="AA5" s="286"/>
      <c r="AB5" s="286"/>
      <c r="AC5" s="286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87"/>
      <c r="AK5" s="287"/>
      <c r="AL5" s="450"/>
      <c r="AM5" s="287"/>
      <c r="AN5" s="287"/>
    </row>
    <row r="6" spans="1:40" ht="24.95" customHeight="1">
      <c r="A6" s="300">
        <v>1</v>
      </c>
      <c r="B6" s="300" t="str">
        <f>CONCATENATE("D-",A6)</f>
        <v>D-1</v>
      </c>
      <c r="C6" s="377" t="s">
        <v>44</v>
      </c>
      <c r="D6" s="390" t="s">
        <v>45</v>
      </c>
      <c r="E6" s="8">
        <v>1</v>
      </c>
      <c r="F6" s="9" t="s">
        <v>46</v>
      </c>
      <c r="G6" s="383" t="s">
        <v>47</v>
      </c>
      <c r="H6" s="373">
        <v>1002.5</v>
      </c>
      <c r="I6" s="375">
        <v>1081.4100000000001</v>
      </c>
      <c r="J6" s="375">
        <v>972.54157999999995</v>
      </c>
      <c r="K6" s="373">
        <v>41509</v>
      </c>
      <c r="L6" s="373">
        <v>41544</v>
      </c>
      <c r="M6" s="373">
        <v>41555</v>
      </c>
      <c r="N6" s="373"/>
      <c r="O6" s="373"/>
      <c r="P6" s="383" t="s">
        <v>48</v>
      </c>
      <c r="Q6" s="373">
        <v>94540797</v>
      </c>
      <c r="R6" s="373">
        <v>2551000</v>
      </c>
      <c r="S6" s="373"/>
      <c r="T6" s="373"/>
      <c r="U6" s="373"/>
      <c r="V6" s="373"/>
      <c r="W6" s="383" t="s">
        <v>49</v>
      </c>
      <c r="X6" s="52"/>
      <c r="Y6" s="166"/>
      <c r="Z6" s="11"/>
      <c r="AA6" s="101"/>
      <c r="AB6" s="101"/>
      <c r="AC6" s="101"/>
      <c r="AD6" s="101"/>
      <c r="AE6" s="101"/>
      <c r="AF6" s="101"/>
      <c r="AG6" s="101">
        <v>1</v>
      </c>
      <c r="AH6" s="107"/>
      <c r="AI6" s="105"/>
      <c r="AJ6" s="105"/>
      <c r="AK6" s="105"/>
      <c r="AL6" s="82"/>
      <c r="AM6" s="148" t="s">
        <v>50</v>
      </c>
      <c r="AN6" s="151" t="s">
        <v>51</v>
      </c>
    </row>
    <row r="7" spans="1:40" ht="24.95" customHeight="1">
      <c r="A7" s="301"/>
      <c r="B7" s="301"/>
      <c r="C7" s="378"/>
      <c r="D7" s="381"/>
      <c r="E7" s="8">
        <v>2</v>
      </c>
      <c r="F7" s="9" t="s">
        <v>52</v>
      </c>
      <c r="G7" s="384"/>
      <c r="H7" s="374"/>
      <c r="I7" s="376"/>
      <c r="J7" s="376"/>
      <c r="K7" s="374"/>
      <c r="L7" s="374"/>
      <c r="M7" s="374"/>
      <c r="N7" s="374"/>
      <c r="O7" s="374"/>
      <c r="P7" s="384"/>
      <c r="Q7" s="374"/>
      <c r="R7" s="374"/>
      <c r="S7" s="374"/>
      <c r="T7" s="374"/>
      <c r="U7" s="374"/>
      <c r="V7" s="374"/>
      <c r="W7" s="384"/>
      <c r="X7" s="52"/>
      <c r="Y7" s="166"/>
      <c r="Z7" s="11"/>
      <c r="AA7" s="101"/>
      <c r="AB7" s="101"/>
      <c r="AC7" s="101"/>
      <c r="AD7" s="101">
        <v>1</v>
      </c>
      <c r="AE7" s="105"/>
      <c r="AF7" s="105"/>
      <c r="AG7" s="105"/>
      <c r="AH7" s="107"/>
      <c r="AI7" s="105"/>
      <c r="AJ7" s="105"/>
      <c r="AK7" s="105"/>
      <c r="AL7" s="82"/>
      <c r="AM7" s="148" t="s">
        <v>50</v>
      </c>
      <c r="AN7" s="151" t="s">
        <v>51</v>
      </c>
    </row>
    <row r="8" spans="1:40" ht="24.95" customHeight="1">
      <c r="A8" s="302"/>
      <c r="B8" s="301"/>
      <c r="C8" s="378"/>
      <c r="D8" s="381"/>
      <c r="E8" s="8">
        <v>3</v>
      </c>
      <c r="F8" s="9" t="s">
        <v>53</v>
      </c>
      <c r="G8" s="384"/>
      <c r="H8" s="374"/>
      <c r="I8" s="376"/>
      <c r="J8" s="376"/>
      <c r="K8" s="374"/>
      <c r="L8" s="374"/>
      <c r="M8" s="374"/>
      <c r="N8" s="374"/>
      <c r="O8" s="374"/>
      <c r="P8" s="384"/>
      <c r="Q8" s="374"/>
      <c r="R8" s="374"/>
      <c r="S8" s="374"/>
      <c r="T8" s="374"/>
      <c r="U8" s="374"/>
      <c r="V8" s="374"/>
      <c r="W8" s="384"/>
      <c r="X8" s="52"/>
      <c r="Y8" s="166"/>
      <c r="Z8" s="11"/>
      <c r="AA8" s="101"/>
      <c r="AB8" s="101"/>
      <c r="AC8" s="101"/>
      <c r="AD8" s="101">
        <v>1</v>
      </c>
      <c r="AE8" s="105"/>
      <c r="AF8" s="105"/>
      <c r="AG8" s="105"/>
      <c r="AH8" s="107"/>
      <c r="AI8" s="105"/>
      <c r="AJ8" s="105"/>
      <c r="AK8" s="105"/>
      <c r="AL8" s="82"/>
      <c r="AM8" s="150" t="s">
        <v>50</v>
      </c>
      <c r="AN8" s="151" t="s">
        <v>51</v>
      </c>
    </row>
    <row r="9" spans="1:40" ht="24.95" customHeight="1">
      <c r="A9" s="300">
        <v>2</v>
      </c>
      <c r="B9" s="300" t="s">
        <v>54</v>
      </c>
      <c r="C9" s="377" t="s">
        <v>55</v>
      </c>
      <c r="D9" s="390" t="s">
        <v>56</v>
      </c>
      <c r="E9" s="8">
        <v>1</v>
      </c>
      <c r="F9" s="9" t="s">
        <v>46</v>
      </c>
      <c r="G9" s="383" t="s">
        <v>57</v>
      </c>
      <c r="H9" s="373">
        <v>1002.5</v>
      </c>
      <c r="I9" s="375">
        <v>1084.95</v>
      </c>
      <c r="J9" s="375">
        <v>975.29039999999998</v>
      </c>
      <c r="K9" s="373">
        <v>41509</v>
      </c>
      <c r="L9" s="373">
        <v>41544</v>
      </c>
      <c r="M9" s="373">
        <v>41555</v>
      </c>
      <c r="N9" s="373"/>
      <c r="O9" s="373"/>
      <c r="P9" s="383" t="s">
        <v>58</v>
      </c>
      <c r="Q9" s="375">
        <v>98982223</v>
      </c>
      <c r="R9" s="375">
        <v>1980000</v>
      </c>
      <c r="S9" s="373"/>
      <c r="T9" s="373"/>
      <c r="U9" s="383" t="s">
        <v>59</v>
      </c>
      <c r="V9" s="383" t="s">
        <v>60</v>
      </c>
      <c r="W9" s="383" t="s">
        <v>61</v>
      </c>
      <c r="X9" s="52"/>
      <c r="Y9" s="166"/>
      <c r="Z9" s="11"/>
      <c r="AA9" s="101"/>
      <c r="AB9" s="101">
        <v>1</v>
      </c>
      <c r="AC9" s="105"/>
      <c r="AD9" s="105"/>
      <c r="AE9" s="105"/>
      <c r="AF9" s="105"/>
      <c r="AG9" s="105"/>
      <c r="AH9" s="107"/>
      <c r="AI9" s="105"/>
      <c r="AJ9" s="105"/>
      <c r="AK9" s="105"/>
      <c r="AL9" s="82"/>
      <c r="AM9" s="148" t="s">
        <v>50</v>
      </c>
      <c r="AN9" s="151" t="s">
        <v>62</v>
      </c>
    </row>
    <row r="10" spans="1:40" ht="24.95" customHeight="1">
      <c r="A10" s="301"/>
      <c r="B10" s="301"/>
      <c r="C10" s="378"/>
      <c r="D10" s="381"/>
      <c r="E10" s="8">
        <v>2</v>
      </c>
      <c r="F10" s="9" t="s">
        <v>52</v>
      </c>
      <c r="G10" s="384"/>
      <c r="H10" s="374"/>
      <c r="I10" s="376"/>
      <c r="J10" s="376"/>
      <c r="K10" s="374"/>
      <c r="L10" s="374"/>
      <c r="M10" s="374"/>
      <c r="N10" s="374"/>
      <c r="O10" s="374"/>
      <c r="P10" s="384"/>
      <c r="Q10" s="376"/>
      <c r="R10" s="376"/>
      <c r="S10" s="374"/>
      <c r="T10" s="374"/>
      <c r="U10" s="384"/>
      <c r="V10" s="384"/>
      <c r="W10" s="384"/>
      <c r="X10" s="52"/>
      <c r="Y10" s="166"/>
      <c r="Z10" s="11"/>
      <c r="AA10" s="102"/>
      <c r="AB10" s="103">
        <v>1</v>
      </c>
      <c r="AC10" s="105"/>
      <c r="AD10" s="105"/>
      <c r="AE10" s="105"/>
      <c r="AF10" s="105"/>
      <c r="AG10" s="105"/>
      <c r="AH10" s="107"/>
      <c r="AI10" s="105"/>
      <c r="AJ10" s="105"/>
      <c r="AK10" s="105"/>
      <c r="AL10" s="82"/>
      <c r="AM10" s="148" t="s">
        <v>50</v>
      </c>
      <c r="AN10" s="151" t="s">
        <v>62</v>
      </c>
    </row>
    <row r="11" spans="1:40" ht="24.95" customHeight="1">
      <c r="A11" s="302"/>
      <c r="B11" s="302"/>
      <c r="C11" s="379"/>
      <c r="D11" s="382"/>
      <c r="E11" s="8">
        <v>3</v>
      </c>
      <c r="F11" s="9" t="s">
        <v>53</v>
      </c>
      <c r="G11" s="385"/>
      <c r="H11" s="391"/>
      <c r="I11" s="399"/>
      <c r="J11" s="399"/>
      <c r="K11" s="391"/>
      <c r="L11" s="391"/>
      <c r="M11" s="391"/>
      <c r="N11" s="391"/>
      <c r="O11" s="391"/>
      <c r="P11" s="385"/>
      <c r="Q11" s="399"/>
      <c r="R11" s="399"/>
      <c r="S11" s="391"/>
      <c r="T11" s="391"/>
      <c r="U11" s="385"/>
      <c r="V11" s="385"/>
      <c r="W11" s="385"/>
      <c r="X11" s="52"/>
      <c r="Y11" s="166"/>
      <c r="Z11" s="11"/>
      <c r="AA11" s="102"/>
      <c r="AB11" s="103">
        <v>1</v>
      </c>
      <c r="AC11" s="105"/>
      <c r="AD11" s="105"/>
      <c r="AE11" s="105"/>
      <c r="AF11" s="105"/>
      <c r="AG11" s="105"/>
      <c r="AH11" s="107"/>
      <c r="AI11" s="105"/>
      <c r="AJ11" s="105"/>
      <c r="AK11" s="105"/>
      <c r="AL11" s="82"/>
      <c r="AM11" s="148" t="s">
        <v>50</v>
      </c>
      <c r="AN11" s="151" t="s">
        <v>62</v>
      </c>
    </row>
    <row r="12" spans="1:40" ht="24.95" customHeight="1">
      <c r="A12" s="300">
        <v>3</v>
      </c>
      <c r="B12" s="300" t="s">
        <v>63</v>
      </c>
      <c r="C12" s="377" t="s">
        <v>64</v>
      </c>
      <c r="D12" s="390" t="s">
        <v>65</v>
      </c>
      <c r="E12" s="8">
        <v>1</v>
      </c>
      <c r="F12" s="9" t="s">
        <v>46</v>
      </c>
      <c r="G12" s="383" t="s">
        <v>57</v>
      </c>
      <c r="H12" s="373">
        <v>1002.5</v>
      </c>
      <c r="I12" s="375">
        <v>1076.74</v>
      </c>
      <c r="J12" s="375">
        <v>968.33492000000001</v>
      </c>
      <c r="K12" s="373">
        <v>41509</v>
      </c>
      <c r="L12" s="373">
        <v>41544</v>
      </c>
      <c r="M12" s="373">
        <v>41555</v>
      </c>
      <c r="N12" s="373"/>
      <c r="O12" s="373"/>
      <c r="P12" s="383" t="s">
        <v>58</v>
      </c>
      <c r="Q12" s="375">
        <v>96823809</v>
      </c>
      <c r="R12" s="162" t="s">
        <v>66</v>
      </c>
      <c r="S12" s="373"/>
      <c r="T12" s="373"/>
      <c r="U12" s="373"/>
      <c r="V12" s="373"/>
      <c r="W12" s="383" t="s">
        <v>67</v>
      </c>
      <c r="X12" s="166"/>
      <c r="Y12" s="166"/>
      <c r="Z12" s="11"/>
      <c r="AA12" s="104"/>
      <c r="AB12" s="104">
        <v>1</v>
      </c>
      <c r="AC12" s="105"/>
      <c r="AD12" s="105"/>
      <c r="AE12" s="105"/>
      <c r="AF12" s="105"/>
      <c r="AG12" s="105"/>
      <c r="AH12" s="107"/>
      <c r="AI12" s="105"/>
      <c r="AJ12" s="105"/>
      <c r="AK12" s="105"/>
      <c r="AL12" s="82"/>
      <c r="AM12" s="148" t="s">
        <v>50</v>
      </c>
      <c r="AN12" s="151" t="s">
        <v>62</v>
      </c>
    </row>
    <row r="13" spans="1:40" ht="24.95" customHeight="1">
      <c r="A13" s="301"/>
      <c r="B13" s="301"/>
      <c r="C13" s="378"/>
      <c r="D13" s="381"/>
      <c r="E13" s="8">
        <v>2</v>
      </c>
      <c r="F13" s="9" t="s">
        <v>52</v>
      </c>
      <c r="G13" s="384"/>
      <c r="H13" s="374"/>
      <c r="I13" s="376"/>
      <c r="J13" s="376"/>
      <c r="K13" s="374"/>
      <c r="L13" s="374"/>
      <c r="M13" s="374"/>
      <c r="N13" s="374"/>
      <c r="O13" s="374"/>
      <c r="P13" s="384"/>
      <c r="Q13" s="376"/>
      <c r="R13" s="163"/>
      <c r="S13" s="374"/>
      <c r="T13" s="374"/>
      <c r="U13" s="374"/>
      <c r="V13" s="374"/>
      <c r="W13" s="384"/>
      <c r="X13" s="166"/>
      <c r="Y13" s="166"/>
      <c r="Z13" s="11"/>
      <c r="AA13" s="104"/>
      <c r="AB13" s="104"/>
      <c r="AC13" s="104"/>
      <c r="AD13" s="104"/>
      <c r="AE13" s="104">
        <v>1</v>
      </c>
      <c r="AF13" s="105"/>
      <c r="AG13" s="105"/>
      <c r="AH13" s="107"/>
      <c r="AI13" s="105"/>
      <c r="AJ13" s="105"/>
      <c r="AK13" s="105"/>
      <c r="AL13" s="82"/>
      <c r="AM13" s="148" t="s">
        <v>50</v>
      </c>
      <c r="AN13" s="151" t="s">
        <v>62</v>
      </c>
    </row>
    <row r="14" spans="1:40" ht="24.95" customHeight="1">
      <c r="A14" s="302"/>
      <c r="B14" s="302"/>
      <c r="C14" s="379"/>
      <c r="D14" s="382"/>
      <c r="E14" s="8">
        <v>3</v>
      </c>
      <c r="F14" s="9" t="s">
        <v>53</v>
      </c>
      <c r="G14" s="385"/>
      <c r="H14" s="391"/>
      <c r="I14" s="399"/>
      <c r="J14" s="399"/>
      <c r="K14" s="391"/>
      <c r="L14" s="391"/>
      <c r="M14" s="391"/>
      <c r="N14" s="391"/>
      <c r="O14" s="391"/>
      <c r="P14" s="385"/>
      <c r="Q14" s="399"/>
      <c r="R14" s="165"/>
      <c r="S14" s="391"/>
      <c r="T14" s="391"/>
      <c r="U14" s="391"/>
      <c r="V14" s="391"/>
      <c r="W14" s="385"/>
      <c r="X14" s="166"/>
      <c r="Y14" s="166"/>
      <c r="Z14" s="11"/>
      <c r="AA14" s="104"/>
      <c r="AB14" s="104"/>
      <c r="AC14" s="104"/>
      <c r="AD14" s="104">
        <v>1</v>
      </c>
      <c r="AE14" s="105"/>
      <c r="AF14" s="105"/>
      <c r="AG14" s="105"/>
      <c r="AH14" s="107"/>
      <c r="AI14" s="105"/>
      <c r="AJ14" s="105"/>
      <c r="AK14" s="105"/>
      <c r="AL14" s="82"/>
      <c r="AM14" s="148" t="s">
        <v>50</v>
      </c>
      <c r="AN14" s="151" t="s">
        <v>62</v>
      </c>
    </row>
    <row r="15" spans="1:40" ht="24.95" customHeight="1">
      <c r="A15" s="300">
        <v>4</v>
      </c>
      <c r="B15" s="300" t="s">
        <v>68</v>
      </c>
      <c r="C15" s="377" t="s">
        <v>69</v>
      </c>
      <c r="D15" s="390" t="s">
        <v>70</v>
      </c>
      <c r="E15" s="8">
        <v>1</v>
      </c>
      <c r="F15" s="9" t="s">
        <v>46</v>
      </c>
      <c r="G15" s="383" t="s">
        <v>71</v>
      </c>
      <c r="H15" s="373">
        <v>1002.5</v>
      </c>
      <c r="I15" s="375">
        <v>1125.3399999999999</v>
      </c>
      <c r="J15" s="375">
        <v>1012.05565</v>
      </c>
      <c r="K15" s="373">
        <v>41509</v>
      </c>
      <c r="L15" s="373">
        <v>41544</v>
      </c>
      <c r="M15" s="373">
        <v>41555</v>
      </c>
      <c r="N15" s="373">
        <v>41591</v>
      </c>
      <c r="O15" s="373"/>
      <c r="P15" s="383" t="s">
        <v>72</v>
      </c>
      <c r="Q15" s="375">
        <v>92289355</v>
      </c>
      <c r="R15" s="375">
        <v>4758000</v>
      </c>
      <c r="S15" s="373"/>
      <c r="T15" s="373"/>
      <c r="U15" s="373"/>
      <c r="V15" s="373"/>
      <c r="W15" s="383" t="s">
        <v>73</v>
      </c>
      <c r="X15" s="166"/>
      <c r="Y15" s="166"/>
      <c r="Z15" s="11"/>
      <c r="AA15" s="136"/>
      <c r="AB15" s="110"/>
      <c r="AC15" s="110"/>
      <c r="AD15" s="110"/>
      <c r="AE15" s="110"/>
      <c r="AF15" s="110"/>
      <c r="AG15" s="110"/>
      <c r="AH15" s="108">
        <v>1</v>
      </c>
      <c r="AI15" s="105"/>
      <c r="AJ15" s="105"/>
      <c r="AK15" s="105"/>
      <c r="AL15" s="82"/>
      <c r="AM15" s="148" t="s">
        <v>50</v>
      </c>
      <c r="AN15" s="151" t="s">
        <v>74</v>
      </c>
    </row>
    <row r="16" spans="1:40" ht="24.95" customHeight="1">
      <c r="A16" s="301"/>
      <c r="B16" s="301"/>
      <c r="C16" s="378"/>
      <c r="D16" s="381"/>
      <c r="E16" s="8">
        <v>2</v>
      </c>
      <c r="F16" s="9" t="s">
        <v>52</v>
      </c>
      <c r="G16" s="384"/>
      <c r="H16" s="374"/>
      <c r="I16" s="376"/>
      <c r="J16" s="376"/>
      <c r="K16" s="374"/>
      <c r="L16" s="374"/>
      <c r="M16" s="374"/>
      <c r="N16" s="374"/>
      <c r="O16" s="374"/>
      <c r="P16" s="384"/>
      <c r="Q16" s="376"/>
      <c r="R16" s="376"/>
      <c r="S16" s="374"/>
      <c r="T16" s="374"/>
      <c r="U16" s="374"/>
      <c r="V16" s="374"/>
      <c r="W16" s="384"/>
      <c r="X16" s="166"/>
      <c r="Y16" s="166"/>
      <c r="Z16" s="11"/>
      <c r="AA16" s="136"/>
      <c r="AB16" s="110"/>
      <c r="AC16" s="110"/>
      <c r="AD16" s="110"/>
      <c r="AE16" s="110"/>
      <c r="AF16" s="110"/>
      <c r="AG16" s="110"/>
      <c r="AH16" s="108"/>
      <c r="AI16" s="110">
        <v>1</v>
      </c>
      <c r="AJ16" s="105"/>
      <c r="AK16" s="105"/>
      <c r="AL16" s="82"/>
      <c r="AM16" s="148" t="s">
        <v>50</v>
      </c>
      <c r="AN16" s="151" t="s">
        <v>74</v>
      </c>
    </row>
    <row r="17" spans="1:40" ht="24.95" customHeight="1">
      <c r="A17" s="302"/>
      <c r="B17" s="302"/>
      <c r="C17" s="379"/>
      <c r="D17" s="382"/>
      <c r="E17" s="8">
        <v>3</v>
      </c>
      <c r="F17" s="9" t="s">
        <v>53</v>
      </c>
      <c r="G17" s="385"/>
      <c r="H17" s="391"/>
      <c r="I17" s="399"/>
      <c r="J17" s="399"/>
      <c r="K17" s="391"/>
      <c r="L17" s="391"/>
      <c r="M17" s="391"/>
      <c r="N17" s="391"/>
      <c r="O17" s="391"/>
      <c r="P17" s="385"/>
      <c r="Q17" s="399"/>
      <c r="R17" s="399"/>
      <c r="S17" s="391"/>
      <c r="T17" s="391"/>
      <c r="U17" s="391"/>
      <c r="V17" s="391"/>
      <c r="W17" s="385"/>
      <c r="X17" s="166"/>
      <c r="Y17" s="166"/>
      <c r="Z17" s="11"/>
      <c r="AA17" s="136"/>
      <c r="AB17" s="110"/>
      <c r="AC17" s="110"/>
      <c r="AD17" s="110"/>
      <c r="AE17" s="110"/>
      <c r="AF17" s="110"/>
      <c r="AG17" s="110"/>
      <c r="AH17" s="108"/>
      <c r="AI17" s="110">
        <v>1</v>
      </c>
      <c r="AJ17" s="105"/>
      <c r="AK17" s="105"/>
      <c r="AL17" s="82"/>
      <c r="AM17" s="148" t="s">
        <v>50</v>
      </c>
      <c r="AN17" s="151" t="s">
        <v>74</v>
      </c>
    </row>
    <row r="18" spans="1:40" ht="24.95" customHeight="1">
      <c r="A18" s="300">
        <v>5</v>
      </c>
      <c r="B18" s="300" t="s">
        <v>75</v>
      </c>
      <c r="C18" s="377" t="s">
        <v>76</v>
      </c>
      <c r="D18" s="390" t="s">
        <v>77</v>
      </c>
      <c r="E18" s="8">
        <v>1</v>
      </c>
      <c r="F18" s="9" t="s">
        <v>46</v>
      </c>
      <c r="G18" s="383" t="s">
        <v>78</v>
      </c>
      <c r="H18" s="373">
        <v>1002.5</v>
      </c>
      <c r="I18" s="375">
        <v>1055.44</v>
      </c>
      <c r="J18" s="375">
        <v>9491.5562000000009</v>
      </c>
      <c r="K18" s="373">
        <v>41509</v>
      </c>
      <c r="L18" s="373">
        <v>41544</v>
      </c>
      <c r="M18" s="373">
        <v>41555</v>
      </c>
      <c r="N18" s="373"/>
      <c r="O18" s="373"/>
      <c r="P18" s="373"/>
      <c r="Q18" s="375"/>
      <c r="R18" s="375"/>
      <c r="S18" s="373"/>
      <c r="T18" s="373"/>
      <c r="U18" s="373"/>
      <c r="V18" s="373"/>
      <c r="W18" s="383" t="s">
        <v>79</v>
      </c>
      <c r="X18" s="166"/>
      <c r="Y18" s="166"/>
      <c r="Z18" s="16"/>
      <c r="AA18" s="123"/>
      <c r="AB18" s="123">
        <v>1</v>
      </c>
      <c r="AC18" s="111"/>
      <c r="AD18" s="111"/>
      <c r="AE18" s="111"/>
      <c r="AF18" s="111"/>
      <c r="AG18" s="111"/>
      <c r="AH18" s="107"/>
      <c r="AI18" s="105"/>
      <c r="AJ18" s="105"/>
      <c r="AK18" s="105"/>
      <c r="AL18" s="82"/>
      <c r="AM18" s="148" t="s">
        <v>50</v>
      </c>
      <c r="AN18" s="151" t="s">
        <v>80</v>
      </c>
    </row>
    <row r="19" spans="1:40" ht="24.95" customHeight="1">
      <c r="A19" s="301"/>
      <c r="B19" s="301"/>
      <c r="C19" s="378"/>
      <c r="D19" s="381"/>
      <c r="E19" s="8">
        <v>2</v>
      </c>
      <c r="F19" s="9" t="s">
        <v>52</v>
      </c>
      <c r="G19" s="384"/>
      <c r="H19" s="374"/>
      <c r="I19" s="376"/>
      <c r="J19" s="376"/>
      <c r="K19" s="374"/>
      <c r="L19" s="374"/>
      <c r="M19" s="374"/>
      <c r="N19" s="374"/>
      <c r="O19" s="374"/>
      <c r="P19" s="374"/>
      <c r="Q19" s="376"/>
      <c r="R19" s="376"/>
      <c r="S19" s="374"/>
      <c r="T19" s="374"/>
      <c r="U19" s="374"/>
      <c r="V19" s="374"/>
      <c r="W19" s="384"/>
      <c r="X19" s="166"/>
      <c r="Y19" s="166"/>
      <c r="Z19" s="16"/>
      <c r="AA19" s="123"/>
      <c r="AB19" s="123"/>
      <c r="AC19" s="123"/>
      <c r="AD19" s="123"/>
      <c r="AE19" s="123">
        <v>1</v>
      </c>
      <c r="AF19" s="111"/>
      <c r="AG19" s="111"/>
      <c r="AH19" s="107"/>
      <c r="AI19" s="105"/>
      <c r="AJ19" s="105"/>
      <c r="AK19" s="105"/>
      <c r="AL19" s="82"/>
      <c r="AM19" s="148" t="s">
        <v>50</v>
      </c>
      <c r="AN19" s="151" t="s">
        <v>80</v>
      </c>
    </row>
    <row r="20" spans="1:40" ht="24.95" customHeight="1">
      <c r="A20" s="301"/>
      <c r="B20" s="301"/>
      <c r="C20" s="378"/>
      <c r="D20" s="381"/>
      <c r="E20" s="8">
        <v>3</v>
      </c>
      <c r="F20" s="9" t="s">
        <v>53</v>
      </c>
      <c r="G20" s="384"/>
      <c r="H20" s="374"/>
      <c r="I20" s="376"/>
      <c r="J20" s="376"/>
      <c r="K20" s="374"/>
      <c r="L20" s="374"/>
      <c r="M20" s="374"/>
      <c r="N20" s="374"/>
      <c r="O20" s="374"/>
      <c r="P20" s="374"/>
      <c r="Q20" s="376"/>
      <c r="R20" s="376"/>
      <c r="S20" s="374"/>
      <c r="T20" s="374"/>
      <c r="U20" s="374"/>
      <c r="V20" s="374"/>
      <c r="W20" s="384"/>
      <c r="X20" s="166"/>
      <c r="Y20" s="166"/>
      <c r="Z20" s="16"/>
      <c r="AA20" s="123"/>
      <c r="AB20" s="123"/>
      <c r="AC20" s="123"/>
      <c r="AD20" s="123"/>
      <c r="AE20" s="123">
        <v>1</v>
      </c>
      <c r="AF20" s="111"/>
      <c r="AG20" s="111"/>
      <c r="AH20" s="107"/>
      <c r="AI20" s="105"/>
      <c r="AJ20" s="105"/>
      <c r="AK20" s="105"/>
      <c r="AL20" s="82"/>
      <c r="AM20" s="148" t="s">
        <v>50</v>
      </c>
      <c r="AN20" s="151" t="s">
        <v>80</v>
      </c>
    </row>
    <row r="21" spans="1:40" ht="24.95" customHeight="1">
      <c r="A21" s="302"/>
      <c r="B21" s="302"/>
      <c r="C21" s="379"/>
      <c r="D21" s="382"/>
      <c r="E21" s="17">
        <v>4</v>
      </c>
      <c r="F21" s="175" t="s">
        <v>81</v>
      </c>
      <c r="G21" s="385"/>
      <c r="H21" s="391"/>
      <c r="I21" s="399"/>
      <c r="J21" s="399"/>
      <c r="K21" s="391"/>
      <c r="L21" s="391"/>
      <c r="M21" s="391"/>
      <c r="N21" s="391"/>
      <c r="O21" s="391"/>
      <c r="P21" s="391"/>
      <c r="Q21" s="399"/>
      <c r="R21" s="399"/>
      <c r="S21" s="391"/>
      <c r="T21" s="391"/>
      <c r="U21" s="391"/>
      <c r="V21" s="391"/>
      <c r="W21" s="385"/>
      <c r="X21" s="166"/>
      <c r="Y21" s="166"/>
      <c r="Z21" s="16"/>
      <c r="AA21" s="123"/>
      <c r="AB21" s="123"/>
      <c r="AC21" s="123">
        <v>1</v>
      </c>
      <c r="AD21" s="111"/>
      <c r="AE21" s="111"/>
      <c r="AF21" s="106" t="s">
        <v>82</v>
      </c>
      <c r="AG21" s="106" t="s">
        <v>82</v>
      </c>
      <c r="AH21" s="106" t="s">
        <v>368</v>
      </c>
      <c r="AI21" s="106" t="s">
        <v>82</v>
      </c>
      <c r="AJ21" s="105"/>
      <c r="AK21" s="105"/>
      <c r="AL21" s="82"/>
      <c r="AM21" s="148" t="s">
        <v>50</v>
      </c>
      <c r="AN21" s="151" t="s">
        <v>80</v>
      </c>
    </row>
    <row r="22" spans="1:40" ht="24.95" customHeight="1">
      <c r="A22" s="300">
        <v>6</v>
      </c>
      <c r="B22" s="300" t="s">
        <v>83</v>
      </c>
      <c r="C22" s="377" t="s">
        <v>84</v>
      </c>
      <c r="D22" s="390" t="s">
        <v>85</v>
      </c>
      <c r="E22" s="8">
        <v>1</v>
      </c>
      <c r="F22" s="9" t="s">
        <v>46</v>
      </c>
      <c r="G22" s="383" t="s">
        <v>86</v>
      </c>
      <c r="H22" s="373">
        <v>1002.5</v>
      </c>
      <c r="I22" s="375">
        <v>1152.8</v>
      </c>
      <c r="J22" s="375">
        <v>1036.78622</v>
      </c>
      <c r="K22" s="373">
        <v>41509</v>
      </c>
      <c r="L22" s="373">
        <v>41544</v>
      </c>
      <c r="M22" s="373">
        <v>41555</v>
      </c>
      <c r="N22" s="373"/>
      <c r="O22" s="373"/>
      <c r="P22" s="373" t="s">
        <v>87</v>
      </c>
      <c r="Q22" s="375">
        <v>97924458</v>
      </c>
      <c r="R22" s="375">
        <v>3452000</v>
      </c>
      <c r="S22" s="373"/>
      <c r="T22" s="373"/>
      <c r="U22" s="383" t="s">
        <v>88</v>
      </c>
      <c r="V22" s="373">
        <v>41654</v>
      </c>
      <c r="W22" s="383" t="s">
        <v>89</v>
      </c>
      <c r="X22" s="166"/>
      <c r="Y22" s="166"/>
      <c r="Z22" s="11"/>
      <c r="AA22" s="137"/>
      <c r="AB22" s="123"/>
      <c r="AC22" s="123"/>
      <c r="AD22" s="123"/>
      <c r="AE22" s="123"/>
      <c r="AF22" s="123"/>
      <c r="AG22" s="123"/>
      <c r="AH22" s="138" t="s">
        <v>82</v>
      </c>
      <c r="AI22" s="138" t="s">
        <v>82</v>
      </c>
      <c r="AJ22" s="123"/>
      <c r="AK22" s="123">
        <v>1</v>
      </c>
      <c r="AL22" s="178" t="s">
        <v>371</v>
      </c>
      <c r="AM22" s="148" t="s">
        <v>50</v>
      </c>
      <c r="AN22" s="151" t="s">
        <v>74</v>
      </c>
    </row>
    <row r="23" spans="1:40" ht="24.95" customHeight="1">
      <c r="A23" s="301"/>
      <c r="B23" s="301"/>
      <c r="C23" s="378"/>
      <c r="D23" s="381"/>
      <c r="E23" s="8">
        <v>2</v>
      </c>
      <c r="F23" s="9" t="s">
        <v>52</v>
      </c>
      <c r="G23" s="384"/>
      <c r="H23" s="374"/>
      <c r="I23" s="376"/>
      <c r="J23" s="376"/>
      <c r="K23" s="374"/>
      <c r="L23" s="374"/>
      <c r="M23" s="374"/>
      <c r="N23" s="374"/>
      <c r="O23" s="374"/>
      <c r="P23" s="374"/>
      <c r="Q23" s="376"/>
      <c r="R23" s="376"/>
      <c r="S23" s="374"/>
      <c r="T23" s="374"/>
      <c r="U23" s="384"/>
      <c r="V23" s="374"/>
      <c r="W23" s="384"/>
      <c r="X23" s="166"/>
      <c r="Y23" s="166"/>
      <c r="Z23" s="11"/>
      <c r="AA23" s="137"/>
      <c r="AB23" s="123"/>
      <c r="AC23" s="123"/>
      <c r="AD23" s="123"/>
      <c r="AE23" s="123"/>
      <c r="AF23" s="123"/>
      <c r="AG23" s="123"/>
      <c r="AH23" s="115"/>
      <c r="AI23" s="123"/>
      <c r="AJ23" s="123"/>
      <c r="AK23" s="123">
        <v>1</v>
      </c>
      <c r="AL23" s="178" t="s">
        <v>371</v>
      </c>
      <c r="AM23" s="148" t="s">
        <v>50</v>
      </c>
      <c r="AN23" s="151" t="s">
        <v>74</v>
      </c>
    </row>
    <row r="24" spans="1:40" ht="24.95" customHeight="1">
      <c r="A24" s="302"/>
      <c r="B24" s="302"/>
      <c r="C24" s="379"/>
      <c r="D24" s="382"/>
      <c r="E24" s="8">
        <v>3</v>
      </c>
      <c r="F24" s="9" t="s">
        <v>53</v>
      </c>
      <c r="G24" s="385"/>
      <c r="H24" s="391"/>
      <c r="I24" s="399"/>
      <c r="J24" s="399"/>
      <c r="K24" s="391"/>
      <c r="L24" s="391"/>
      <c r="M24" s="391"/>
      <c r="N24" s="391"/>
      <c r="O24" s="391"/>
      <c r="P24" s="391"/>
      <c r="Q24" s="399"/>
      <c r="R24" s="399"/>
      <c r="S24" s="391"/>
      <c r="T24" s="391"/>
      <c r="U24" s="385"/>
      <c r="V24" s="391"/>
      <c r="W24" s="385"/>
      <c r="X24" s="166"/>
      <c r="Y24" s="166"/>
      <c r="Z24" s="11"/>
      <c r="AA24" s="137"/>
      <c r="AB24" s="123"/>
      <c r="AC24" s="123"/>
      <c r="AD24" s="123"/>
      <c r="AE24" s="123"/>
      <c r="AF24" s="123"/>
      <c r="AG24" s="123"/>
      <c r="AH24" s="115"/>
      <c r="AI24" s="123"/>
      <c r="AJ24" s="123"/>
      <c r="AK24" s="123">
        <v>1</v>
      </c>
      <c r="AL24" s="178" t="s">
        <v>371</v>
      </c>
      <c r="AM24" s="148" t="s">
        <v>50</v>
      </c>
      <c r="AN24" s="151" t="s">
        <v>74</v>
      </c>
    </row>
    <row r="25" spans="1:40" ht="24.95" customHeight="1">
      <c r="A25" s="300">
        <v>7</v>
      </c>
      <c r="B25" s="300" t="s">
        <v>90</v>
      </c>
      <c r="C25" s="377" t="s">
        <v>91</v>
      </c>
      <c r="D25" s="390" t="s">
        <v>92</v>
      </c>
      <c r="E25" s="8">
        <v>1</v>
      </c>
      <c r="F25" s="9" t="s">
        <v>46</v>
      </c>
      <c r="G25" s="373" t="s">
        <v>93</v>
      </c>
      <c r="H25" s="373">
        <v>1002.5</v>
      </c>
      <c r="I25" s="375">
        <v>1113.8900000000001</v>
      </c>
      <c r="J25" s="375">
        <v>1002.03376</v>
      </c>
      <c r="K25" s="373">
        <v>41449</v>
      </c>
      <c r="L25" s="373">
        <v>41480</v>
      </c>
      <c r="M25" s="373">
        <v>41491</v>
      </c>
      <c r="N25" s="373"/>
      <c r="O25" s="373"/>
      <c r="P25" s="373" t="s">
        <v>87</v>
      </c>
      <c r="Q25" s="375"/>
      <c r="R25" s="375"/>
      <c r="S25" s="373"/>
      <c r="T25" s="373"/>
      <c r="U25" s="373"/>
      <c r="V25" s="373"/>
      <c r="W25" s="383" t="s">
        <v>94</v>
      </c>
      <c r="X25" s="166"/>
      <c r="Y25" s="166"/>
      <c r="Z25" s="11"/>
      <c r="AA25" s="101"/>
      <c r="AB25" s="101"/>
      <c r="AC25" s="101"/>
      <c r="AD25" s="101"/>
      <c r="AE25" s="101">
        <v>1</v>
      </c>
      <c r="AF25" s="105"/>
      <c r="AG25" s="105"/>
      <c r="AH25" s="107"/>
      <c r="AI25" s="105"/>
      <c r="AJ25" s="105"/>
      <c r="AK25" s="105"/>
      <c r="AL25" s="82"/>
      <c r="AM25" s="148" t="s">
        <v>50</v>
      </c>
      <c r="AN25" s="151" t="s">
        <v>95</v>
      </c>
    </row>
    <row r="26" spans="1:40" ht="24.95" customHeight="1">
      <c r="A26" s="301"/>
      <c r="B26" s="301"/>
      <c r="C26" s="378"/>
      <c r="D26" s="381"/>
      <c r="E26" s="8">
        <v>2</v>
      </c>
      <c r="F26" s="9" t="s">
        <v>52</v>
      </c>
      <c r="G26" s="374"/>
      <c r="H26" s="374"/>
      <c r="I26" s="376"/>
      <c r="J26" s="376"/>
      <c r="K26" s="374"/>
      <c r="L26" s="374"/>
      <c r="M26" s="374"/>
      <c r="N26" s="374"/>
      <c r="O26" s="374"/>
      <c r="P26" s="374"/>
      <c r="Q26" s="376"/>
      <c r="R26" s="376"/>
      <c r="S26" s="374"/>
      <c r="T26" s="374"/>
      <c r="U26" s="374"/>
      <c r="V26" s="374"/>
      <c r="W26" s="384"/>
      <c r="X26" s="166"/>
      <c r="Y26" s="166"/>
      <c r="Z26" s="11"/>
      <c r="AA26" s="101"/>
      <c r="AB26" s="101"/>
      <c r="AC26" s="101"/>
      <c r="AD26" s="101"/>
      <c r="AE26" s="101">
        <v>1</v>
      </c>
      <c r="AF26" s="105"/>
      <c r="AG26" s="105"/>
      <c r="AH26" s="107"/>
      <c r="AI26" s="105"/>
      <c r="AJ26" s="105"/>
      <c r="AK26" s="105"/>
      <c r="AL26" s="83"/>
      <c r="AM26" s="148" t="s">
        <v>50</v>
      </c>
      <c r="AN26" s="151" t="s">
        <v>95</v>
      </c>
    </row>
    <row r="27" spans="1:40" ht="24.95" customHeight="1">
      <c r="A27" s="302"/>
      <c r="B27" s="302"/>
      <c r="C27" s="379"/>
      <c r="D27" s="382"/>
      <c r="E27" s="8">
        <v>3</v>
      </c>
      <c r="F27" s="9" t="s">
        <v>53</v>
      </c>
      <c r="G27" s="391"/>
      <c r="H27" s="391"/>
      <c r="I27" s="399"/>
      <c r="J27" s="399"/>
      <c r="K27" s="391"/>
      <c r="L27" s="391"/>
      <c r="M27" s="391"/>
      <c r="N27" s="391"/>
      <c r="O27" s="391"/>
      <c r="P27" s="391"/>
      <c r="Q27" s="399"/>
      <c r="R27" s="399"/>
      <c r="S27" s="391"/>
      <c r="T27" s="391"/>
      <c r="U27" s="391"/>
      <c r="V27" s="391"/>
      <c r="W27" s="385"/>
      <c r="X27" s="166"/>
      <c r="Y27" s="166"/>
      <c r="Z27" s="11"/>
      <c r="AA27" s="101"/>
      <c r="AB27" s="101"/>
      <c r="AC27" s="101"/>
      <c r="AD27" s="101"/>
      <c r="AE27" s="101">
        <v>1</v>
      </c>
      <c r="AF27" s="105"/>
      <c r="AG27" s="105"/>
      <c r="AH27" s="107"/>
      <c r="AI27" s="105"/>
      <c r="AJ27" s="105"/>
      <c r="AK27" s="105"/>
      <c r="AL27" s="83"/>
      <c r="AM27" s="148" t="s">
        <v>50</v>
      </c>
      <c r="AN27" s="151" t="s">
        <v>95</v>
      </c>
    </row>
    <row r="28" spans="1:40" ht="24.95" customHeight="1">
      <c r="A28" s="300">
        <v>8</v>
      </c>
      <c r="B28" s="300" t="s">
        <v>96</v>
      </c>
      <c r="C28" s="377" t="s">
        <v>97</v>
      </c>
      <c r="D28" s="390" t="s">
        <v>98</v>
      </c>
      <c r="E28" s="8">
        <v>1</v>
      </c>
      <c r="F28" s="9" t="s">
        <v>46</v>
      </c>
      <c r="G28" s="383" t="s">
        <v>99</v>
      </c>
      <c r="H28" s="373">
        <v>1002.5</v>
      </c>
      <c r="I28" s="375">
        <v>1136.02</v>
      </c>
      <c r="J28" s="375">
        <v>1021.94485</v>
      </c>
      <c r="K28" s="373">
        <v>41449</v>
      </c>
      <c r="L28" s="373">
        <v>41480</v>
      </c>
      <c r="M28" s="373">
        <v>41491</v>
      </c>
      <c r="N28" s="373"/>
      <c r="O28" s="373"/>
      <c r="P28" s="383" t="s">
        <v>100</v>
      </c>
      <c r="Q28" s="375">
        <v>103676105</v>
      </c>
      <c r="R28" s="375">
        <v>2074000</v>
      </c>
      <c r="S28" s="167"/>
      <c r="T28" s="167"/>
      <c r="U28" s="166" t="s">
        <v>101</v>
      </c>
      <c r="V28" s="383">
        <v>41683</v>
      </c>
      <c r="W28" s="383" t="s">
        <v>102</v>
      </c>
      <c r="X28" s="166"/>
      <c r="Y28" s="166"/>
      <c r="Z28" s="11"/>
      <c r="AA28" s="101"/>
      <c r="AB28" s="101"/>
      <c r="AC28" s="101"/>
      <c r="AD28" s="101"/>
      <c r="AE28" s="101"/>
      <c r="AF28" s="101"/>
      <c r="AG28" s="101"/>
      <c r="AH28" s="108"/>
      <c r="AI28" s="101"/>
      <c r="AJ28" s="101"/>
      <c r="AK28" s="101">
        <v>1</v>
      </c>
      <c r="AL28" s="83"/>
      <c r="AM28" s="148" t="s">
        <v>50</v>
      </c>
      <c r="AN28" s="151" t="s">
        <v>103</v>
      </c>
    </row>
    <row r="29" spans="1:40" ht="24.95" customHeight="1">
      <c r="A29" s="301"/>
      <c r="B29" s="301"/>
      <c r="C29" s="378"/>
      <c r="D29" s="381"/>
      <c r="E29" s="8">
        <v>2</v>
      </c>
      <c r="F29" s="9" t="s">
        <v>52</v>
      </c>
      <c r="G29" s="384"/>
      <c r="H29" s="374"/>
      <c r="I29" s="376"/>
      <c r="J29" s="376"/>
      <c r="K29" s="374"/>
      <c r="L29" s="374"/>
      <c r="M29" s="374"/>
      <c r="N29" s="374"/>
      <c r="O29" s="374"/>
      <c r="P29" s="384"/>
      <c r="Q29" s="376"/>
      <c r="R29" s="376"/>
      <c r="S29" s="160"/>
      <c r="T29" s="160"/>
      <c r="U29" s="158"/>
      <c r="V29" s="384"/>
      <c r="W29" s="384"/>
      <c r="X29" s="166"/>
      <c r="Y29" s="166"/>
      <c r="Z29" s="11"/>
      <c r="AA29" s="101"/>
      <c r="AB29" s="101"/>
      <c r="AC29" s="101"/>
      <c r="AD29" s="101"/>
      <c r="AE29" s="101"/>
      <c r="AF29" s="101"/>
      <c r="AG29" s="101"/>
      <c r="AH29" s="108"/>
      <c r="AI29" s="101"/>
      <c r="AJ29" s="101"/>
      <c r="AK29" s="101">
        <v>1</v>
      </c>
      <c r="AL29" s="83"/>
      <c r="AM29" s="148" t="s">
        <v>50</v>
      </c>
      <c r="AN29" s="151" t="s">
        <v>103</v>
      </c>
    </row>
    <row r="30" spans="1:40" ht="24.95" customHeight="1">
      <c r="A30" s="302"/>
      <c r="B30" s="302"/>
      <c r="C30" s="379"/>
      <c r="D30" s="382"/>
      <c r="E30" s="8">
        <v>3</v>
      </c>
      <c r="F30" s="9" t="s">
        <v>53</v>
      </c>
      <c r="G30" s="385"/>
      <c r="H30" s="391"/>
      <c r="I30" s="399"/>
      <c r="J30" s="399"/>
      <c r="K30" s="391"/>
      <c r="L30" s="391"/>
      <c r="M30" s="391"/>
      <c r="N30" s="391"/>
      <c r="O30" s="391"/>
      <c r="P30" s="385"/>
      <c r="Q30" s="399"/>
      <c r="R30" s="399"/>
      <c r="S30" s="160"/>
      <c r="T30" s="160"/>
      <c r="U30" s="158"/>
      <c r="V30" s="385"/>
      <c r="W30" s="385"/>
      <c r="X30" s="166"/>
      <c r="Y30" s="166"/>
      <c r="Z30" s="11"/>
      <c r="AA30" s="101"/>
      <c r="AB30" s="101"/>
      <c r="AC30" s="101"/>
      <c r="AD30" s="101"/>
      <c r="AE30" s="101"/>
      <c r="AF30" s="101"/>
      <c r="AG30" s="101"/>
      <c r="AH30" s="108"/>
      <c r="AI30" s="101"/>
      <c r="AJ30" s="101"/>
      <c r="AK30" s="101">
        <v>1</v>
      </c>
      <c r="AL30" s="83"/>
      <c r="AM30" s="148" t="s">
        <v>50</v>
      </c>
      <c r="AN30" s="151" t="s">
        <v>103</v>
      </c>
    </row>
    <row r="31" spans="1:40" ht="24.95" customHeight="1">
      <c r="A31" s="300">
        <v>9</v>
      </c>
      <c r="B31" s="300" t="s">
        <v>104</v>
      </c>
      <c r="C31" s="377" t="s">
        <v>95</v>
      </c>
      <c r="D31" s="390" t="s">
        <v>105</v>
      </c>
      <c r="E31" s="8">
        <v>1</v>
      </c>
      <c r="F31" s="9" t="s">
        <v>46</v>
      </c>
      <c r="G31" s="383" t="s">
        <v>99</v>
      </c>
      <c r="H31" s="373">
        <v>1002.5</v>
      </c>
      <c r="I31" s="375">
        <v>1081.05</v>
      </c>
      <c r="J31" s="375">
        <v>972.48218999999995</v>
      </c>
      <c r="K31" s="373">
        <v>41449</v>
      </c>
      <c r="L31" s="373">
        <v>41480</v>
      </c>
      <c r="M31" s="373">
        <v>41491</v>
      </c>
      <c r="N31" s="373"/>
      <c r="O31" s="373"/>
      <c r="P31" s="383" t="s">
        <v>100</v>
      </c>
      <c r="Q31" s="375">
        <v>94194625</v>
      </c>
      <c r="R31" s="375">
        <v>2624000</v>
      </c>
      <c r="S31" s="373"/>
      <c r="T31" s="373"/>
      <c r="U31" s="383" t="s">
        <v>101</v>
      </c>
      <c r="V31" s="383">
        <v>41684</v>
      </c>
      <c r="W31" s="383" t="s">
        <v>102</v>
      </c>
      <c r="X31" s="166"/>
      <c r="Y31" s="166"/>
      <c r="Z31" s="11"/>
      <c r="AA31" s="101"/>
      <c r="AB31" s="101"/>
      <c r="AC31" s="101"/>
      <c r="AD31" s="101"/>
      <c r="AE31" s="101"/>
      <c r="AF31" s="101"/>
      <c r="AG31" s="101"/>
      <c r="AH31" s="108"/>
      <c r="AI31" s="101"/>
      <c r="AJ31" s="101">
        <v>1</v>
      </c>
      <c r="AK31" s="105"/>
      <c r="AL31" s="83" t="s">
        <v>371</v>
      </c>
      <c r="AM31" s="148" t="s">
        <v>50</v>
      </c>
      <c r="AN31" s="151" t="s">
        <v>95</v>
      </c>
    </row>
    <row r="32" spans="1:40" ht="24.95" customHeight="1">
      <c r="A32" s="301"/>
      <c r="B32" s="301"/>
      <c r="C32" s="378"/>
      <c r="D32" s="381"/>
      <c r="E32" s="8">
        <v>2</v>
      </c>
      <c r="F32" s="9" t="s">
        <v>52</v>
      </c>
      <c r="G32" s="384"/>
      <c r="H32" s="374"/>
      <c r="I32" s="376"/>
      <c r="J32" s="376"/>
      <c r="K32" s="374"/>
      <c r="L32" s="374"/>
      <c r="M32" s="374"/>
      <c r="N32" s="374"/>
      <c r="O32" s="374"/>
      <c r="P32" s="384"/>
      <c r="Q32" s="376"/>
      <c r="R32" s="376"/>
      <c r="S32" s="374"/>
      <c r="T32" s="374"/>
      <c r="U32" s="384"/>
      <c r="V32" s="384"/>
      <c r="W32" s="384"/>
      <c r="X32" s="166"/>
      <c r="Y32" s="166"/>
      <c r="Z32" s="11">
        <v>1</v>
      </c>
      <c r="AA32" s="105"/>
      <c r="AB32" s="105"/>
      <c r="AC32" s="105"/>
      <c r="AD32" s="105"/>
      <c r="AE32" s="105"/>
      <c r="AF32" s="105"/>
      <c r="AG32" s="105"/>
      <c r="AH32" s="107"/>
      <c r="AI32" s="105"/>
      <c r="AJ32" s="105"/>
      <c r="AK32" s="105"/>
      <c r="AL32" s="82" t="s">
        <v>106</v>
      </c>
      <c r="AM32" s="148" t="s">
        <v>50</v>
      </c>
      <c r="AN32" s="151" t="s">
        <v>95</v>
      </c>
    </row>
    <row r="33" spans="1:40" ht="24.95" customHeight="1">
      <c r="A33" s="302"/>
      <c r="B33" s="302"/>
      <c r="C33" s="379"/>
      <c r="D33" s="382"/>
      <c r="E33" s="8">
        <v>3</v>
      </c>
      <c r="F33" s="9" t="s">
        <v>53</v>
      </c>
      <c r="G33" s="385"/>
      <c r="H33" s="391"/>
      <c r="I33" s="399"/>
      <c r="J33" s="399"/>
      <c r="K33" s="391"/>
      <c r="L33" s="391"/>
      <c r="M33" s="391"/>
      <c r="N33" s="391"/>
      <c r="O33" s="391"/>
      <c r="P33" s="385"/>
      <c r="Q33" s="399"/>
      <c r="R33" s="399"/>
      <c r="S33" s="391"/>
      <c r="T33" s="391"/>
      <c r="U33" s="385"/>
      <c r="V33" s="385"/>
      <c r="W33" s="385"/>
      <c r="X33" s="166"/>
      <c r="Y33" s="166"/>
      <c r="Z33" s="11"/>
      <c r="AA33" s="101"/>
      <c r="AB33" s="101"/>
      <c r="AC33" s="101"/>
      <c r="AD33" s="101"/>
      <c r="AE33" s="101"/>
      <c r="AF33" s="101"/>
      <c r="AG33" s="101"/>
      <c r="AH33" s="108"/>
      <c r="AI33" s="101"/>
      <c r="AJ33" s="101"/>
      <c r="AK33" s="101">
        <v>1</v>
      </c>
      <c r="AL33" s="83" t="s">
        <v>371</v>
      </c>
      <c r="AM33" s="148" t="s">
        <v>50</v>
      </c>
      <c r="AN33" s="151" t="s">
        <v>95</v>
      </c>
    </row>
    <row r="34" spans="1:40" ht="24.95" customHeight="1">
      <c r="A34" s="300">
        <v>10</v>
      </c>
      <c r="B34" s="300" t="s">
        <v>107</v>
      </c>
      <c r="C34" s="377" t="s">
        <v>108</v>
      </c>
      <c r="D34" s="390" t="s">
        <v>109</v>
      </c>
      <c r="E34" s="8">
        <v>1</v>
      </c>
      <c r="F34" s="9" t="s">
        <v>46</v>
      </c>
      <c r="G34" s="383" t="s">
        <v>110</v>
      </c>
      <c r="H34" s="373">
        <v>1002.5</v>
      </c>
      <c r="I34" s="375">
        <v>1113.69</v>
      </c>
      <c r="J34" s="375">
        <v>1001.8586</v>
      </c>
      <c r="K34" s="373">
        <v>41449</v>
      </c>
      <c r="L34" s="373">
        <v>41480</v>
      </c>
      <c r="M34" s="373">
        <v>41491</v>
      </c>
      <c r="N34" s="373"/>
      <c r="O34" s="373"/>
      <c r="P34" s="373" t="s">
        <v>87</v>
      </c>
      <c r="Q34" s="375">
        <v>98081956</v>
      </c>
      <c r="R34" s="375">
        <v>2477000</v>
      </c>
      <c r="S34" s="373"/>
      <c r="T34" s="373"/>
      <c r="U34" s="383" t="s">
        <v>111</v>
      </c>
      <c r="V34" s="373">
        <v>41631</v>
      </c>
      <c r="W34" s="383" t="s">
        <v>112</v>
      </c>
      <c r="X34" s="166"/>
      <c r="Y34" s="166"/>
      <c r="Z34" s="11">
        <v>1</v>
      </c>
      <c r="AA34" s="105"/>
      <c r="AB34" s="105"/>
      <c r="AC34" s="105"/>
      <c r="AD34" s="105"/>
      <c r="AE34" s="105"/>
      <c r="AF34" s="105"/>
      <c r="AG34" s="105"/>
      <c r="AH34" s="107"/>
      <c r="AI34" s="105"/>
      <c r="AJ34" s="105"/>
      <c r="AK34" s="105"/>
      <c r="AL34" s="82" t="s">
        <v>367</v>
      </c>
      <c r="AM34" s="148" t="s">
        <v>50</v>
      </c>
      <c r="AN34" s="151" t="s">
        <v>103</v>
      </c>
    </row>
    <row r="35" spans="1:40" ht="24.95" customHeight="1">
      <c r="A35" s="301"/>
      <c r="B35" s="301"/>
      <c r="C35" s="378"/>
      <c r="D35" s="381"/>
      <c r="E35" s="8">
        <v>2</v>
      </c>
      <c r="F35" s="9" t="s">
        <v>52</v>
      </c>
      <c r="G35" s="384"/>
      <c r="H35" s="374"/>
      <c r="I35" s="376"/>
      <c r="J35" s="376"/>
      <c r="K35" s="374"/>
      <c r="L35" s="374"/>
      <c r="M35" s="374"/>
      <c r="N35" s="374"/>
      <c r="O35" s="374"/>
      <c r="P35" s="374"/>
      <c r="Q35" s="376"/>
      <c r="R35" s="376"/>
      <c r="S35" s="374"/>
      <c r="T35" s="374"/>
      <c r="U35" s="384"/>
      <c r="V35" s="374"/>
      <c r="W35" s="384"/>
      <c r="X35" s="166"/>
      <c r="Y35" s="166"/>
      <c r="Z35" s="11"/>
      <c r="AA35" s="101"/>
      <c r="AB35" s="101"/>
      <c r="AC35" s="101"/>
      <c r="AD35" s="101"/>
      <c r="AE35" s="101"/>
      <c r="AF35" s="101"/>
      <c r="AG35" s="101">
        <v>1</v>
      </c>
      <c r="AH35" s="107"/>
      <c r="AI35" s="105"/>
      <c r="AJ35" s="105"/>
      <c r="AK35" s="105"/>
      <c r="AL35" s="82"/>
      <c r="AM35" s="148" t="s">
        <v>50</v>
      </c>
      <c r="AN35" s="151" t="s">
        <v>103</v>
      </c>
    </row>
    <row r="36" spans="1:40" ht="24.95" customHeight="1">
      <c r="A36" s="302"/>
      <c r="B36" s="302"/>
      <c r="C36" s="379"/>
      <c r="D36" s="382"/>
      <c r="E36" s="8">
        <v>3</v>
      </c>
      <c r="F36" s="9" t="s">
        <v>53</v>
      </c>
      <c r="G36" s="385"/>
      <c r="H36" s="391"/>
      <c r="I36" s="399"/>
      <c r="J36" s="399"/>
      <c r="K36" s="391"/>
      <c r="L36" s="391"/>
      <c r="M36" s="391"/>
      <c r="N36" s="391"/>
      <c r="O36" s="391"/>
      <c r="P36" s="391"/>
      <c r="Q36" s="399"/>
      <c r="R36" s="399"/>
      <c r="S36" s="391"/>
      <c r="T36" s="391"/>
      <c r="U36" s="385"/>
      <c r="V36" s="391"/>
      <c r="W36" s="385"/>
      <c r="X36" s="166"/>
      <c r="Y36" s="166"/>
      <c r="Z36" s="11"/>
      <c r="AA36" s="101"/>
      <c r="AB36" s="101"/>
      <c r="AC36" s="101"/>
      <c r="AD36" s="101"/>
      <c r="AE36" s="101"/>
      <c r="AF36" s="101"/>
      <c r="AG36" s="101"/>
      <c r="AH36" s="108"/>
      <c r="AI36" s="101"/>
      <c r="AJ36" s="101">
        <v>1</v>
      </c>
      <c r="AK36" s="105"/>
      <c r="AL36" s="82"/>
      <c r="AM36" s="148" t="s">
        <v>50</v>
      </c>
      <c r="AN36" s="151" t="s">
        <v>103</v>
      </c>
    </row>
    <row r="37" spans="1:40" ht="24.95" customHeight="1">
      <c r="A37" s="300">
        <v>11</v>
      </c>
      <c r="B37" s="300" t="s">
        <v>114</v>
      </c>
      <c r="C37" s="377" t="s">
        <v>115</v>
      </c>
      <c r="D37" s="390" t="s">
        <v>116</v>
      </c>
      <c r="E37" s="8">
        <v>1</v>
      </c>
      <c r="F37" s="9" t="s">
        <v>46</v>
      </c>
      <c r="G37" s="383" t="s">
        <v>110</v>
      </c>
      <c r="H37" s="373">
        <v>1002.5</v>
      </c>
      <c r="I37" s="375">
        <v>1115.31</v>
      </c>
      <c r="J37" s="375">
        <v>1003.31429</v>
      </c>
      <c r="K37" s="373">
        <v>41449</v>
      </c>
      <c r="L37" s="373">
        <v>41480</v>
      </c>
      <c r="M37" s="373">
        <v>41491</v>
      </c>
      <c r="N37" s="373"/>
      <c r="O37" s="373"/>
      <c r="P37" s="383" t="s">
        <v>100</v>
      </c>
      <c r="Q37" s="375">
        <v>101786235</v>
      </c>
      <c r="R37" s="375">
        <v>2036000</v>
      </c>
      <c r="S37" s="373"/>
      <c r="T37" s="373"/>
      <c r="U37" s="383" t="s">
        <v>117</v>
      </c>
      <c r="V37" s="373">
        <v>41631</v>
      </c>
      <c r="W37" s="383" t="s">
        <v>118</v>
      </c>
      <c r="X37" s="166"/>
      <c r="Y37" s="166"/>
      <c r="Z37" s="11"/>
      <c r="AA37" s="109"/>
      <c r="AB37" s="109"/>
      <c r="AC37" s="109"/>
      <c r="AD37" s="109"/>
      <c r="AE37" s="110">
        <v>1</v>
      </c>
      <c r="AF37" s="111"/>
      <c r="AG37" s="111"/>
      <c r="AH37" s="107"/>
      <c r="AI37" s="111"/>
      <c r="AJ37" s="111"/>
      <c r="AK37" s="111"/>
      <c r="AL37" s="84"/>
      <c r="AM37" s="148" t="s">
        <v>50</v>
      </c>
      <c r="AN37" s="151" t="s">
        <v>120</v>
      </c>
    </row>
    <row r="38" spans="1:40" ht="24.95" customHeight="1">
      <c r="A38" s="301"/>
      <c r="B38" s="301"/>
      <c r="C38" s="378"/>
      <c r="D38" s="381"/>
      <c r="E38" s="8">
        <v>2</v>
      </c>
      <c r="F38" s="9" t="s">
        <v>52</v>
      </c>
      <c r="G38" s="384"/>
      <c r="H38" s="374"/>
      <c r="I38" s="376"/>
      <c r="J38" s="376"/>
      <c r="K38" s="374"/>
      <c r="L38" s="374"/>
      <c r="M38" s="374"/>
      <c r="N38" s="374"/>
      <c r="O38" s="374"/>
      <c r="P38" s="384"/>
      <c r="Q38" s="376"/>
      <c r="R38" s="376"/>
      <c r="S38" s="374"/>
      <c r="T38" s="374"/>
      <c r="U38" s="384"/>
      <c r="V38" s="374"/>
      <c r="W38" s="384"/>
      <c r="X38" s="166"/>
      <c r="Y38" s="166"/>
      <c r="Z38" s="11"/>
      <c r="AA38" s="109"/>
      <c r="AB38" s="109"/>
      <c r="AC38" s="109"/>
      <c r="AD38" s="109"/>
      <c r="AE38" s="109"/>
      <c r="AF38" s="109"/>
      <c r="AG38" s="109"/>
      <c r="AH38" s="112"/>
      <c r="AI38" s="109">
        <v>1</v>
      </c>
      <c r="AJ38" s="111"/>
      <c r="AK38" s="111"/>
      <c r="AL38" s="84"/>
      <c r="AM38" s="148" t="s">
        <v>50</v>
      </c>
      <c r="AN38" s="151" t="s">
        <v>120</v>
      </c>
    </row>
    <row r="39" spans="1:40" ht="24.95" customHeight="1">
      <c r="A39" s="302"/>
      <c r="B39" s="302"/>
      <c r="C39" s="379"/>
      <c r="D39" s="382"/>
      <c r="E39" s="8">
        <v>3</v>
      </c>
      <c r="F39" s="9" t="s">
        <v>53</v>
      </c>
      <c r="G39" s="385"/>
      <c r="H39" s="391"/>
      <c r="I39" s="399"/>
      <c r="J39" s="399"/>
      <c r="K39" s="391"/>
      <c r="L39" s="391"/>
      <c r="M39" s="391"/>
      <c r="N39" s="391"/>
      <c r="O39" s="391"/>
      <c r="P39" s="385"/>
      <c r="Q39" s="399"/>
      <c r="R39" s="399"/>
      <c r="S39" s="391"/>
      <c r="T39" s="391"/>
      <c r="U39" s="385"/>
      <c r="V39" s="391"/>
      <c r="W39" s="385"/>
      <c r="X39" s="166"/>
      <c r="Y39" s="166"/>
      <c r="Z39" s="11"/>
      <c r="AA39" s="104">
        <v>1</v>
      </c>
      <c r="AB39" s="113"/>
      <c r="AC39" s="105"/>
      <c r="AD39" s="105"/>
      <c r="AE39" s="105"/>
      <c r="AF39" s="105"/>
      <c r="AG39" s="105"/>
      <c r="AH39" s="107"/>
      <c r="AI39" s="105"/>
      <c r="AJ39" s="105"/>
      <c r="AK39" s="105"/>
      <c r="AL39" s="84"/>
      <c r="AM39" s="148" t="s">
        <v>50</v>
      </c>
      <c r="AN39" s="151" t="s">
        <v>120</v>
      </c>
    </row>
    <row r="40" spans="1:40" ht="24.95" customHeight="1">
      <c r="A40" s="300">
        <v>12</v>
      </c>
      <c r="B40" s="300" t="s">
        <v>121</v>
      </c>
      <c r="C40" s="377" t="s">
        <v>122</v>
      </c>
      <c r="D40" s="390" t="s">
        <v>123</v>
      </c>
      <c r="E40" s="8">
        <v>1</v>
      </c>
      <c r="F40" s="9" t="s">
        <v>46</v>
      </c>
      <c r="G40" s="383" t="s">
        <v>124</v>
      </c>
      <c r="H40" s="373">
        <v>1002.5</v>
      </c>
      <c r="I40" s="375">
        <v>1094.93</v>
      </c>
      <c r="J40" s="375">
        <v>984.97464000000002</v>
      </c>
      <c r="K40" s="373">
        <v>41449</v>
      </c>
      <c r="L40" s="373">
        <v>41480</v>
      </c>
      <c r="M40" s="373">
        <v>41491</v>
      </c>
      <c r="N40" s="373">
        <v>41570</v>
      </c>
      <c r="O40" s="373"/>
      <c r="P40" s="383" t="s">
        <v>125</v>
      </c>
      <c r="Q40" s="375">
        <v>100467413</v>
      </c>
      <c r="R40" s="375">
        <v>2010000</v>
      </c>
      <c r="S40" s="373"/>
      <c r="T40" s="373"/>
      <c r="U40" s="383" t="s">
        <v>126</v>
      </c>
      <c r="V40" s="373">
        <v>41592</v>
      </c>
      <c r="W40" s="383" t="s">
        <v>127</v>
      </c>
      <c r="X40" s="166"/>
      <c r="Y40" s="166"/>
      <c r="Z40" s="11"/>
      <c r="AA40" s="104"/>
      <c r="AB40" s="104"/>
      <c r="AC40" s="104"/>
      <c r="AD40" s="104"/>
      <c r="AE40" s="104"/>
      <c r="AF40" s="104"/>
      <c r="AG40" s="104"/>
      <c r="AH40" s="114" t="s">
        <v>82</v>
      </c>
      <c r="AI40" s="114" t="s">
        <v>82</v>
      </c>
      <c r="AJ40" s="101"/>
      <c r="AK40" s="101">
        <v>1</v>
      </c>
      <c r="AL40" s="178" t="s">
        <v>371</v>
      </c>
      <c r="AM40" s="148" t="s">
        <v>50</v>
      </c>
      <c r="AN40" s="151" t="s">
        <v>95</v>
      </c>
    </row>
    <row r="41" spans="1:40" ht="24.95" customHeight="1">
      <c r="A41" s="301"/>
      <c r="B41" s="301"/>
      <c r="C41" s="378"/>
      <c r="D41" s="381"/>
      <c r="E41" s="8">
        <v>2</v>
      </c>
      <c r="F41" s="9" t="s">
        <v>52</v>
      </c>
      <c r="G41" s="384"/>
      <c r="H41" s="374"/>
      <c r="I41" s="376"/>
      <c r="J41" s="376"/>
      <c r="K41" s="374"/>
      <c r="L41" s="374"/>
      <c r="M41" s="374"/>
      <c r="N41" s="374"/>
      <c r="O41" s="374"/>
      <c r="P41" s="384"/>
      <c r="Q41" s="376"/>
      <c r="R41" s="376"/>
      <c r="S41" s="374"/>
      <c r="T41" s="374"/>
      <c r="U41" s="384"/>
      <c r="V41" s="374"/>
      <c r="W41" s="384"/>
      <c r="X41" s="166"/>
      <c r="Y41" s="166"/>
      <c r="Z41" s="11"/>
      <c r="AA41" s="104"/>
      <c r="AB41" s="104"/>
      <c r="AC41" s="104"/>
      <c r="AD41" s="104"/>
      <c r="AE41" s="104"/>
      <c r="AF41" s="104"/>
      <c r="AG41" s="104"/>
      <c r="AH41" s="115"/>
      <c r="AI41" s="104"/>
      <c r="AJ41" s="101"/>
      <c r="AK41" s="101">
        <v>1</v>
      </c>
      <c r="AL41" s="178" t="s">
        <v>371</v>
      </c>
      <c r="AM41" s="148" t="s">
        <v>50</v>
      </c>
      <c r="AN41" s="151" t="s">
        <v>95</v>
      </c>
    </row>
    <row r="42" spans="1:40" ht="24.95" customHeight="1">
      <c r="A42" s="302"/>
      <c r="B42" s="302"/>
      <c r="C42" s="379"/>
      <c r="D42" s="382"/>
      <c r="E42" s="8">
        <v>3</v>
      </c>
      <c r="F42" s="9" t="s">
        <v>53</v>
      </c>
      <c r="G42" s="385"/>
      <c r="H42" s="391"/>
      <c r="I42" s="399"/>
      <c r="J42" s="399"/>
      <c r="K42" s="391"/>
      <c r="L42" s="391"/>
      <c r="M42" s="391"/>
      <c r="N42" s="391"/>
      <c r="O42" s="391"/>
      <c r="P42" s="385"/>
      <c r="Q42" s="399"/>
      <c r="R42" s="399"/>
      <c r="S42" s="391"/>
      <c r="T42" s="391"/>
      <c r="U42" s="385"/>
      <c r="V42" s="391"/>
      <c r="W42" s="385"/>
      <c r="X42" s="166"/>
      <c r="Y42" s="166"/>
      <c r="Z42" s="11"/>
      <c r="AA42" s="104"/>
      <c r="AB42" s="104"/>
      <c r="AC42" s="104"/>
      <c r="AD42" s="101"/>
      <c r="AE42" s="101"/>
      <c r="AF42" s="101"/>
      <c r="AG42" s="101"/>
      <c r="AH42" s="108"/>
      <c r="AI42" s="104"/>
      <c r="AJ42" s="101"/>
      <c r="AK42" s="101">
        <v>1</v>
      </c>
      <c r="AL42" s="178" t="s">
        <v>371</v>
      </c>
      <c r="AM42" s="148" t="s">
        <v>50</v>
      </c>
      <c r="AN42" s="151" t="s">
        <v>95</v>
      </c>
    </row>
    <row r="43" spans="1:40" ht="24.95" customHeight="1">
      <c r="A43" s="300">
        <v>13</v>
      </c>
      <c r="B43" s="300" t="s">
        <v>128</v>
      </c>
      <c r="C43" s="377" t="s">
        <v>129</v>
      </c>
      <c r="D43" s="390" t="s">
        <v>130</v>
      </c>
      <c r="E43" s="8">
        <v>1</v>
      </c>
      <c r="F43" s="9" t="s">
        <v>46</v>
      </c>
      <c r="G43" s="383" t="s">
        <v>131</v>
      </c>
      <c r="H43" s="373">
        <v>1002.5</v>
      </c>
      <c r="I43" s="375">
        <v>1168.1400000000001</v>
      </c>
      <c r="J43" s="375">
        <v>954.88818000000003</v>
      </c>
      <c r="K43" s="373">
        <v>41681</v>
      </c>
      <c r="L43" s="373">
        <v>41719</v>
      </c>
      <c r="M43" s="373">
        <v>41726</v>
      </c>
      <c r="N43" s="373">
        <v>41788</v>
      </c>
      <c r="O43" s="373"/>
      <c r="P43" s="373"/>
      <c r="Q43" s="375">
        <v>97877070</v>
      </c>
      <c r="R43" s="375">
        <v>2822000</v>
      </c>
      <c r="S43" s="373"/>
      <c r="T43" s="373"/>
      <c r="U43" s="373"/>
      <c r="V43" s="373"/>
      <c r="W43" s="383" t="s">
        <v>132</v>
      </c>
      <c r="X43" s="166"/>
      <c r="Y43" s="166"/>
      <c r="Z43" s="16"/>
      <c r="AA43" s="104"/>
      <c r="AB43" s="104">
        <v>1</v>
      </c>
      <c r="AC43" s="105"/>
      <c r="AD43" s="105"/>
      <c r="AE43" s="105"/>
      <c r="AF43" s="105"/>
      <c r="AG43" s="105"/>
      <c r="AH43" s="107"/>
      <c r="AI43" s="105"/>
      <c r="AJ43" s="105"/>
      <c r="AK43" s="105"/>
      <c r="AL43" s="82"/>
      <c r="AM43" s="148" t="s">
        <v>50</v>
      </c>
      <c r="AN43" s="151" t="s">
        <v>133</v>
      </c>
    </row>
    <row r="44" spans="1:40" ht="24.95" customHeight="1">
      <c r="A44" s="301"/>
      <c r="B44" s="301"/>
      <c r="C44" s="378"/>
      <c r="D44" s="381"/>
      <c r="E44" s="8">
        <v>2</v>
      </c>
      <c r="F44" s="9" t="s">
        <v>52</v>
      </c>
      <c r="G44" s="384"/>
      <c r="H44" s="374"/>
      <c r="I44" s="376"/>
      <c r="J44" s="376"/>
      <c r="K44" s="374"/>
      <c r="L44" s="374"/>
      <c r="M44" s="374"/>
      <c r="N44" s="374"/>
      <c r="O44" s="374"/>
      <c r="P44" s="374"/>
      <c r="Q44" s="376"/>
      <c r="R44" s="376"/>
      <c r="S44" s="374"/>
      <c r="T44" s="374"/>
      <c r="U44" s="374"/>
      <c r="V44" s="374"/>
      <c r="W44" s="384"/>
      <c r="X44" s="166"/>
      <c r="Y44" s="166"/>
      <c r="Z44" s="16"/>
      <c r="AA44" s="104">
        <v>1</v>
      </c>
      <c r="AB44" s="105"/>
      <c r="AC44" s="105"/>
      <c r="AD44" s="105"/>
      <c r="AE44" s="105"/>
      <c r="AF44" s="105"/>
      <c r="AG44" s="105"/>
      <c r="AH44" s="107"/>
      <c r="AI44" s="105"/>
      <c r="AJ44" s="105"/>
      <c r="AK44" s="105"/>
      <c r="AL44" s="82"/>
      <c r="AM44" s="148" t="s">
        <v>50</v>
      </c>
      <c r="AN44" s="151" t="s">
        <v>133</v>
      </c>
    </row>
    <row r="45" spans="1:40" ht="24.95" customHeight="1">
      <c r="A45" s="301"/>
      <c r="B45" s="301"/>
      <c r="C45" s="378"/>
      <c r="D45" s="381"/>
      <c r="E45" s="8">
        <v>3</v>
      </c>
      <c r="F45" s="9" t="s">
        <v>53</v>
      </c>
      <c r="G45" s="384"/>
      <c r="H45" s="374"/>
      <c r="I45" s="376"/>
      <c r="J45" s="376"/>
      <c r="K45" s="374"/>
      <c r="L45" s="374"/>
      <c r="M45" s="374"/>
      <c r="N45" s="374"/>
      <c r="O45" s="374"/>
      <c r="P45" s="374"/>
      <c r="Q45" s="376"/>
      <c r="R45" s="376"/>
      <c r="S45" s="374"/>
      <c r="T45" s="374"/>
      <c r="U45" s="374"/>
      <c r="V45" s="374"/>
      <c r="W45" s="384"/>
      <c r="X45" s="166"/>
      <c r="Y45" s="166"/>
      <c r="Z45" s="16"/>
      <c r="AA45" s="104">
        <v>1</v>
      </c>
      <c r="AB45" s="105"/>
      <c r="AC45" s="105"/>
      <c r="AD45" s="105"/>
      <c r="AE45" s="105"/>
      <c r="AF45" s="105"/>
      <c r="AG45" s="105"/>
      <c r="AH45" s="107"/>
      <c r="AI45" s="105"/>
      <c r="AJ45" s="105"/>
      <c r="AK45" s="105"/>
      <c r="AL45" s="82"/>
      <c r="AM45" s="148" t="s">
        <v>50</v>
      </c>
      <c r="AN45" s="151" t="s">
        <v>133</v>
      </c>
    </row>
    <row r="46" spans="1:40" ht="24.95" customHeight="1">
      <c r="A46" s="302"/>
      <c r="B46" s="302"/>
      <c r="C46" s="379"/>
      <c r="D46" s="382"/>
      <c r="E46" s="17">
        <v>4</v>
      </c>
      <c r="F46" s="175" t="s">
        <v>81</v>
      </c>
      <c r="G46" s="385"/>
      <c r="H46" s="391"/>
      <c r="I46" s="399"/>
      <c r="J46" s="399"/>
      <c r="K46" s="391"/>
      <c r="L46" s="391"/>
      <c r="M46" s="391"/>
      <c r="N46" s="391"/>
      <c r="O46" s="391"/>
      <c r="P46" s="391"/>
      <c r="Q46" s="399"/>
      <c r="R46" s="399"/>
      <c r="S46" s="391"/>
      <c r="T46" s="391"/>
      <c r="U46" s="391"/>
      <c r="V46" s="391"/>
      <c r="W46" s="385"/>
      <c r="X46" s="166"/>
      <c r="Y46" s="166"/>
      <c r="Z46" s="16">
        <v>1</v>
      </c>
      <c r="AA46" s="105"/>
      <c r="AB46" s="105"/>
      <c r="AC46" s="105"/>
      <c r="AD46" s="105"/>
      <c r="AE46" s="105"/>
      <c r="AF46" s="106" t="s">
        <v>82</v>
      </c>
      <c r="AG46" s="106" t="s">
        <v>82</v>
      </c>
      <c r="AH46" s="106" t="s">
        <v>82</v>
      </c>
      <c r="AI46" s="106" t="s">
        <v>82</v>
      </c>
      <c r="AJ46" s="105"/>
      <c r="AK46" s="105"/>
      <c r="AL46" s="82" t="s">
        <v>113</v>
      </c>
      <c r="AM46" s="148" t="s">
        <v>50</v>
      </c>
      <c r="AN46" s="151" t="s">
        <v>133</v>
      </c>
    </row>
    <row r="47" spans="1:40" ht="24.95" customHeight="1">
      <c r="A47" s="303">
        <v>14</v>
      </c>
      <c r="B47" s="303" t="s">
        <v>134</v>
      </c>
      <c r="C47" s="386" t="s">
        <v>135</v>
      </c>
      <c r="D47" s="387" t="s">
        <v>136</v>
      </c>
      <c r="E47" s="8">
        <v>1</v>
      </c>
      <c r="F47" s="9" t="s">
        <v>46</v>
      </c>
      <c r="G47" s="388" t="s">
        <v>137</v>
      </c>
      <c r="H47" s="367">
        <v>1002.5</v>
      </c>
      <c r="I47" s="368">
        <v>1119.54</v>
      </c>
      <c r="J47" s="368">
        <v>1007.11349</v>
      </c>
      <c r="K47" s="367">
        <v>41449</v>
      </c>
      <c r="L47" s="367">
        <v>41480</v>
      </c>
      <c r="M47" s="367">
        <v>41491</v>
      </c>
      <c r="N47" s="367"/>
      <c r="O47" s="367"/>
      <c r="P47" s="388" t="s">
        <v>72</v>
      </c>
      <c r="Q47" s="368"/>
      <c r="R47" s="368">
        <v>3154000</v>
      </c>
      <c r="S47" s="367"/>
      <c r="T47" s="367"/>
      <c r="U47" s="388" t="s">
        <v>126</v>
      </c>
      <c r="V47" s="367">
        <v>41689</v>
      </c>
      <c r="W47" s="388" t="s">
        <v>138</v>
      </c>
      <c r="X47" s="166"/>
      <c r="Y47" s="166"/>
      <c r="Z47" s="11"/>
      <c r="AA47" s="110"/>
      <c r="AB47" s="110"/>
      <c r="AC47" s="110"/>
      <c r="AD47" s="110"/>
      <c r="AE47" s="110"/>
      <c r="AF47" s="110"/>
      <c r="AG47" s="110"/>
      <c r="AH47" s="139" t="s">
        <v>82</v>
      </c>
      <c r="AI47" s="139" t="s">
        <v>82</v>
      </c>
      <c r="AJ47" s="123">
        <v>1</v>
      </c>
      <c r="AK47" s="105"/>
      <c r="AL47" s="85"/>
      <c r="AM47" s="150" t="s">
        <v>50</v>
      </c>
      <c r="AN47" s="151" t="s">
        <v>74</v>
      </c>
    </row>
    <row r="48" spans="1:40" ht="24.95" customHeight="1">
      <c r="A48" s="303"/>
      <c r="B48" s="303"/>
      <c r="C48" s="386"/>
      <c r="D48" s="387"/>
      <c r="E48" s="8">
        <v>2</v>
      </c>
      <c r="F48" s="9" t="s">
        <v>52</v>
      </c>
      <c r="G48" s="388"/>
      <c r="H48" s="367"/>
      <c r="I48" s="368"/>
      <c r="J48" s="368"/>
      <c r="K48" s="367"/>
      <c r="L48" s="367"/>
      <c r="M48" s="367"/>
      <c r="N48" s="367"/>
      <c r="O48" s="367"/>
      <c r="P48" s="388"/>
      <c r="Q48" s="368"/>
      <c r="R48" s="368"/>
      <c r="S48" s="367"/>
      <c r="T48" s="367"/>
      <c r="U48" s="388"/>
      <c r="V48" s="367"/>
      <c r="W48" s="388"/>
      <c r="X48" s="166"/>
      <c r="Y48" s="166"/>
      <c r="Z48" s="11"/>
      <c r="AA48" s="110"/>
      <c r="AB48" s="110"/>
      <c r="AC48" s="110"/>
      <c r="AD48" s="110"/>
      <c r="AE48" s="110"/>
      <c r="AF48" s="110"/>
      <c r="AG48" s="110"/>
      <c r="AH48" s="108"/>
      <c r="AI48" s="110"/>
      <c r="AJ48" s="110">
        <v>1</v>
      </c>
      <c r="AK48" s="105"/>
      <c r="AL48" s="85"/>
      <c r="AM48" s="150" t="s">
        <v>50</v>
      </c>
      <c r="AN48" s="151" t="s">
        <v>74</v>
      </c>
    </row>
    <row r="49" spans="1:40" ht="24.95" customHeight="1">
      <c r="A49" s="303"/>
      <c r="B49" s="303"/>
      <c r="C49" s="386"/>
      <c r="D49" s="387"/>
      <c r="E49" s="8">
        <v>3</v>
      </c>
      <c r="F49" s="9" t="s">
        <v>53</v>
      </c>
      <c r="G49" s="388"/>
      <c r="H49" s="367"/>
      <c r="I49" s="368"/>
      <c r="J49" s="368"/>
      <c r="K49" s="367"/>
      <c r="L49" s="367"/>
      <c r="M49" s="367"/>
      <c r="N49" s="367"/>
      <c r="O49" s="367"/>
      <c r="P49" s="388"/>
      <c r="Q49" s="368"/>
      <c r="R49" s="368"/>
      <c r="S49" s="367"/>
      <c r="T49" s="367"/>
      <c r="U49" s="388"/>
      <c r="V49" s="367"/>
      <c r="W49" s="388"/>
      <c r="X49" s="166"/>
      <c r="Y49" s="166"/>
      <c r="Z49" s="11"/>
      <c r="AA49" s="110"/>
      <c r="AB49" s="110"/>
      <c r="AC49" s="110"/>
      <c r="AD49" s="110"/>
      <c r="AE49" s="110"/>
      <c r="AF49" s="110"/>
      <c r="AG49" s="110"/>
      <c r="AH49" s="108"/>
      <c r="AI49" s="110"/>
      <c r="AJ49" s="110">
        <v>1</v>
      </c>
      <c r="AK49" s="105"/>
      <c r="AL49" s="85"/>
      <c r="AM49" s="150" t="s">
        <v>50</v>
      </c>
      <c r="AN49" s="151" t="s">
        <v>74</v>
      </c>
    </row>
    <row r="50" spans="1:40" ht="24.95" customHeight="1">
      <c r="A50" s="300">
        <v>15</v>
      </c>
      <c r="B50" s="300" t="s">
        <v>139</v>
      </c>
      <c r="C50" s="377" t="s">
        <v>140</v>
      </c>
      <c r="D50" s="390" t="s">
        <v>141</v>
      </c>
      <c r="E50" s="8">
        <v>1</v>
      </c>
      <c r="F50" s="9" t="s">
        <v>46</v>
      </c>
      <c r="G50" s="383" t="s">
        <v>142</v>
      </c>
      <c r="H50" s="373">
        <v>1002.5</v>
      </c>
      <c r="I50" s="375">
        <v>1048.6300000000001</v>
      </c>
      <c r="J50" s="375">
        <v>943.31327999999996</v>
      </c>
      <c r="K50" s="373">
        <v>41449</v>
      </c>
      <c r="L50" s="373">
        <v>41480</v>
      </c>
      <c r="M50" s="373">
        <v>41491</v>
      </c>
      <c r="N50" s="373">
        <v>41612</v>
      </c>
      <c r="O50" s="373">
        <v>41631</v>
      </c>
      <c r="P50" s="383" t="s">
        <v>58</v>
      </c>
      <c r="Q50" s="375">
        <v>96151923</v>
      </c>
      <c r="R50" s="375">
        <v>1924000</v>
      </c>
      <c r="S50" s="373"/>
      <c r="T50" s="373"/>
      <c r="U50" s="383" t="s">
        <v>143</v>
      </c>
      <c r="V50" s="373"/>
      <c r="W50" s="383" t="s">
        <v>144</v>
      </c>
      <c r="X50" s="166"/>
      <c r="Y50" s="166"/>
      <c r="Z50" s="11"/>
      <c r="AA50" s="116"/>
      <c r="AB50" s="109"/>
      <c r="AC50" s="109"/>
      <c r="AD50" s="109"/>
      <c r="AE50" s="109"/>
      <c r="AF50" s="109"/>
      <c r="AG50" s="109">
        <v>1</v>
      </c>
      <c r="AH50" s="107"/>
      <c r="AI50" s="105"/>
      <c r="AJ50" s="105"/>
      <c r="AK50" s="105"/>
      <c r="AL50" s="82"/>
      <c r="AM50" s="148" t="s">
        <v>50</v>
      </c>
      <c r="AN50" s="151" t="s">
        <v>145</v>
      </c>
    </row>
    <row r="51" spans="1:40" ht="24.95" customHeight="1">
      <c r="A51" s="301"/>
      <c r="B51" s="301"/>
      <c r="C51" s="378"/>
      <c r="D51" s="381"/>
      <c r="E51" s="8">
        <v>2</v>
      </c>
      <c r="F51" s="9" t="s">
        <v>52</v>
      </c>
      <c r="G51" s="384"/>
      <c r="H51" s="374"/>
      <c r="I51" s="376"/>
      <c r="J51" s="376"/>
      <c r="K51" s="374"/>
      <c r="L51" s="374"/>
      <c r="M51" s="374"/>
      <c r="N51" s="374"/>
      <c r="O51" s="374"/>
      <c r="P51" s="384"/>
      <c r="Q51" s="376"/>
      <c r="R51" s="376"/>
      <c r="S51" s="374"/>
      <c r="T51" s="374"/>
      <c r="U51" s="384"/>
      <c r="V51" s="374"/>
      <c r="W51" s="384"/>
      <c r="X51" s="166"/>
      <c r="Y51" s="166"/>
      <c r="Z51" s="11"/>
      <c r="AA51" s="116"/>
      <c r="AB51" s="109"/>
      <c r="AC51" s="109"/>
      <c r="AD51" s="109"/>
      <c r="AE51" s="109">
        <v>1</v>
      </c>
      <c r="AF51" s="117"/>
      <c r="AG51" s="117"/>
      <c r="AH51" s="107"/>
      <c r="AI51" s="105"/>
      <c r="AJ51" s="105"/>
      <c r="AK51" s="105"/>
      <c r="AL51" s="82"/>
      <c r="AM51" s="148" t="s">
        <v>50</v>
      </c>
      <c r="AN51" s="151" t="s">
        <v>145</v>
      </c>
    </row>
    <row r="52" spans="1:40" ht="24.95" customHeight="1">
      <c r="A52" s="302"/>
      <c r="B52" s="301"/>
      <c r="C52" s="378"/>
      <c r="D52" s="381"/>
      <c r="E52" s="8">
        <v>3</v>
      </c>
      <c r="F52" s="9" t="s">
        <v>53</v>
      </c>
      <c r="G52" s="384"/>
      <c r="H52" s="374"/>
      <c r="I52" s="376"/>
      <c r="J52" s="376"/>
      <c r="K52" s="374"/>
      <c r="L52" s="374"/>
      <c r="M52" s="374"/>
      <c r="N52" s="374"/>
      <c r="O52" s="374"/>
      <c r="P52" s="384"/>
      <c r="Q52" s="376"/>
      <c r="R52" s="376"/>
      <c r="S52" s="374"/>
      <c r="T52" s="374"/>
      <c r="U52" s="384"/>
      <c r="V52" s="374"/>
      <c r="W52" s="384"/>
      <c r="X52" s="166"/>
      <c r="Y52" s="166"/>
      <c r="Z52" s="11"/>
      <c r="AA52" s="116"/>
      <c r="AB52" s="109"/>
      <c r="AC52" s="109"/>
      <c r="AD52" s="109"/>
      <c r="AE52" s="109">
        <v>1</v>
      </c>
      <c r="AF52" s="117"/>
      <c r="AG52" s="117"/>
      <c r="AH52" s="107"/>
      <c r="AI52" s="105"/>
      <c r="AJ52" s="105"/>
      <c r="AK52" s="105"/>
      <c r="AL52" s="82"/>
      <c r="AM52" s="148" t="s">
        <v>50</v>
      </c>
      <c r="AN52" s="151" t="s">
        <v>145</v>
      </c>
    </row>
    <row r="53" spans="1:40" ht="24.95" customHeight="1">
      <c r="A53" s="300">
        <v>16</v>
      </c>
      <c r="B53" s="300" t="s">
        <v>146</v>
      </c>
      <c r="C53" s="377" t="s">
        <v>147</v>
      </c>
      <c r="D53" s="390" t="s">
        <v>148</v>
      </c>
      <c r="E53" s="8">
        <v>1</v>
      </c>
      <c r="F53" s="9" t="s">
        <v>46</v>
      </c>
      <c r="G53" s="383" t="s">
        <v>149</v>
      </c>
      <c r="H53" s="373">
        <v>1002.5</v>
      </c>
      <c r="I53" s="375">
        <v>1132.1300000000001</v>
      </c>
      <c r="J53" s="375">
        <v>1018.45471</v>
      </c>
      <c r="K53" s="373">
        <v>41449</v>
      </c>
      <c r="L53" s="373">
        <v>41480</v>
      </c>
      <c r="M53" s="373">
        <v>41491</v>
      </c>
      <c r="N53" s="373">
        <v>41570</v>
      </c>
      <c r="O53" s="373"/>
      <c r="P53" s="383" t="s">
        <v>150</v>
      </c>
      <c r="Q53" s="375">
        <v>98209588</v>
      </c>
      <c r="R53" s="375">
        <v>2946000</v>
      </c>
      <c r="S53" s="373"/>
      <c r="T53" s="373"/>
      <c r="U53" s="383" t="s">
        <v>151</v>
      </c>
      <c r="V53" s="373">
        <v>41578</v>
      </c>
      <c r="W53" s="383" t="s">
        <v>152</v>
      </c>
      <c r="X53" s="166"/>
      <c r="Y53" s="166"/>
      <c r="Z53" s="11"/>
      <c r="AA53" s="101"/>
      <c r="AB53" s="101"/>
      <c r="AC53" s="101"/>
      <c r="AD53" s="101"/>
      <c r="AE53" s="101"/>
      <c r="AF53" s="101"/>
      <c r="AG53" s="101"/>
      <c r="AH53" s="108"/>
      <c r="AI53" s="101"/>
      <c r="AJ53" s="101"/>
      <c r="AK53" s="101">
        <v>1</v>
      </c>
      <c r="AL53" s="82"/>
      <c r="AM53" s="148" t="s">
        <v>50</v>
      </c>
      <c r="AN53" s="151" t="s">
        <v>153</v>
      </c>
    </row>
    <row r="54" spans="1:40" ht="24.95" customHeight="1">
      <c r="A54" s="301"/>
      <c r="B54" s="301"/>
      <c r="C54" s="378"/>
      <c r="D54" s="381"/>
      <c r="E54" s="8">
        <v>2</v>
      </c>
      <c r="F54" s="9" t="s">
        <v>52</v>
      </c>
      <c r="G54" s="384"/>
      <c r="H54" s="374"/>
      <c r="I54" s="376"/>
      <c r="J54" s="376"/>
      <c r="K54" s="374"/>
      <c r="L54" s="374"/>
      <c r="M54" s="374"/>
      <c r="N54" s="374"/>
      <c r="O54" s="374"/>
      <c r="P54" s="384"/>
      <c r="Q54" s="376"/>
      <c r="R54" s="376"/>
      <c r="S54" s="374"/>
      <c r="T54" s="374"/>
      <c r="U54" s="384"/>
      <c r="V54" s="374"/>
      <c r="W54" s="384"/>
      <c r="X54" s="166"/>
      <c r="Y54" s="166"/>
      <c r="Z54" s="11"/>
      <c r="AA54" s="101"/>
      <c r="AB54" s="101"/>
      <c r="AC54" s="101"/>
      <c r="AD54" s="101"/>
      <c r="AE54" s="101"/>
      <c r="AF54" s="101"/>
      <c r="AG54" s="101"/>
      <c r="AH54" s="108"/>
      <c r="AI54" s="101"/>
      <c r="AJ54" s="101"/>
      <c r="AK54" s="101">
        <v>1</v>
      </c>
      <c r="AL54" s="82"/>
      <c r="AM54" s="148" t="s">
        <v>50</v>
      </c>
      <c r="AN54" s="151" t="s">
        <v>153</v>
      </c>
    </row>
    <row r="55" spans="1:40" ht="24.95" customHeight="1">
      <c r="A55" s="302"/>
      <c r="B55" s="302"/>
      <c r="C55" s="379"/>
      <c r="D55" s="382"/>
      <c r="E55" s="91">
        <v>3</v>
      </c>
      <c r="F55" s="21" t="s">
        <v>53</v>
      </c>
      <c r="G55" s="384"/>
      <c r="H55" s="374"/>
      <c r="I55" s="376"/>
      <c r="J55" s="376"/>
      <c r="K55" s="374"/>
      <c r="L55" s="374"/>
      <c r="M55" s="374"/>
      <c r="N55" s="374"/>
      <c r="O55" s="374"/>
      <c r="P55" s="384"/>
      <c r="Q55" s="376"/>
      <c r="R55" s="376"/>
      <c r="S55" s="374"/>
      <c r="T55" s="374"/>
      <c r="U55" s="384"/>
      <c r="V55" s="374"/>
      <c r="W55" s="384"/>
      <c r="X55" s="158"/>
      <c r="Y55" s="158"/>
      <c r="Z55" s="92"/>
      <c r="AA55" s="118"/>
      <c r="AB55" s="118"/>
      <c r="AC55" s="118"/>
      <c r="AD55" s="118"/>
      <c r="AE55" s="118"/>
      <c r="AF55" s="118"/>
      <c r="AG55" s="118"/>
      <c r="AH55" s="119"/>
      <c r="AI55" s="118"/>
      <c r="AJ55" s="118"/>
      <c r="AK55" s="118">
        <v>1</v>
      </c>
      <c r="AL55" s="82"/>
      <c r="AM55" s="148" t="s">
        <v>50</v>
      </c>
      <c r="AN55" s="151" t="s">
        <v>153</v>
      </c>
    </row>
    <row r="56" spans="1:40" ht="24.95" customHeight="1">
      <c r="A56" s="300">
        <v>17</v>
      </c>
      <c r="B56" s="300" t="s">
        <v>154</v>
      </c>
      <c r="C56" s="377" t="s">
        <v>155</v>
      </c>
      <c r="D56" s="390" t="s">
        <v>156</v>
      </c>
      <c r="E56" s="17">
        <v>1</v>
      </c>
      <c r="F56" s="9" t="s">
        <v>46</v>
      </c>
      <c r="G56" s="367" t="s">
        <v>157</v>
      </c>
      <c r="H56" s="367">
        <v>1002.5</v>
      </c>
      <c r="I56" s="368">
        <v>1165.32</v>
      </c>
      <c r="J56" s="368">
        <v>1048.04</v>
      </c>
      <c r="K56" s="367">
        <v>41681</v>
      </c>
      <c r="L56" s="367">
        <v>41719</v>
      </c>
      <c r="M56" s="367">
        <v>41726</v>
      </c>
      <c r="N56" s="367"/>
      <c r="O56" s="367"/>
      <c r="P56" s="388" t="s">
        <v>158</v>
      </c>
      <c r="Q56" s="368">
        <v>98212263</v>
      </c>
      <c r="R56" s="368">
        <v>3826000</v>
      </c>
      <c r="S56" s="367"/>
      <c r="T56" s="367"/>
      <c r="U56" s="367"/>
      <c r="V56" s="367"/>
      <c r="W56" s="388" t="s">
        <v>159</v>
      </c>
      <c r="X56" s="166"/>
      <c r="Y56" s="166"/>
      <c r="Z56" s="11"/>
      <c r="AA56" s="120"/>
      <c r="AB56" s="109"/>
      <c r="AC56" s="109"/>
      <c r="AD56" s="109"/>
      <c r="AE56" s="109"/>
      <c r="AF56" s="109"/>
      <c r="AG56" s="109"/>
      <c r="AH56" s="121" t="s">
        <v>82</v>
      </c>
      <c r="AI56" s="121" t="s">
        <v>82</v>
      </c>
      <c r="AJ56" s="109"/>
      <c r="AK56" s="109">
        <v>1</v>
      </c>
      <c r="AL56" s="85"/>
      <c r="AM56" s="150" t="s">
        <v>50</v>
      </c>
      <c r="AN56" s="151" t="s">
        <v>145</v>
      </c>
    </row>
    <row r="57" spans="1:40" ht="24.95" customHeight="1">
      <c r="A57" s="301"/>
      <c r="B57" s="301"/>
      <c r="C57" s="378"/>
      <c r="D57" s="381"/>
      <c r="E57" s="17">
        <v>2</v>
      </c>
      <c r="F57" s="9" t="s">
        <v>52</v>
      </c>
      <c r="G57" s="367"/>
      <c r="H57" s="367"/>
      <c r="I57" s="368"/>
      <c r="J57" s="368"/>
      <c r="K57" s="367"/>
      <c r="L57" s="367"/>
      <c r="M57" s="367"/>
      <c r="N57" s="367"/>
      <c r="O57" s="367"/>
      <c r="P57" s="367"/>
      <c r="Q57" s="368"/>
      <c r="R57" s="368"/>
      <c r="S57" s="367"/>
      <c r="T57" s="367"/>
      <c r="U57" s="367"/>
      <c r="V57" s="367"/>
      <c r="W57" s="388"/>
      <c r="X57" s="166"/>
      <c r="Y57" s="166"/>
      <c r="Z57" s="11"/>
      <c r="AA57" s="120"/>
      <c r="AB57" s="109"/>
      <c r="AC57" s="109"/>
      <c r="AD57" s="109"/>
      <c r="AE57" s="109"/>
      <c r="AF57" s="109"/>
      <c r="AG57" s="109"/>
      <c r="AH57" s="112"/>
      <c r="AI57" s="109">
        <v>1</v>
      </c>
      <c r="AJ57" s="117"/>
      <c r="AK57" s="105"/>
      <c r="AL57" s="85"/>
      <c r="AM57" s="150" t="s">
        <v>50</v>
      </c>
      <c r="AN57" s="151" t="s">
        <v>145</v>
      </c>
    </row>
    <row r="58" spans="1:40" ht="24.95" customHeight="1">
      <c r="A58" s="301"/>
      <c r="B58" s="301"/>
      <c r="C58" s="378"/>
      <c r="D58" s="381"/>
      <c r="E58" s="17">
        <v>3</v>
      </c>
      <c r="F58" s="9" t="s">
        <v>53</v>
      </c>
      <c r="G58" s="367"/>
      <c r="H58" s="367"/>
      <c r="I58" s="368"/>
      <c r="J58" s="368"/>
      <c r="K58" s="367"/>
      <c r="L58" s="367"/>
      <c r="M58" s="367"/>
      <c r="N58" s="367"/>
      <c r="O58" s="367"/>
      <c r="P58" s="367"/>
      <c r="Q58" s="368"/>
      <c r="R58" s="368"/>
      <c r="S58" s="367"/>
      <c r="T58" s="367"/>
      <c r="U58" s="367"/>
      <c r="V58" s="367"/>
      <c r="W58" s="388"/>
      <c r="X58" s="166"/>
      <c r="Y58" s="166"/>
      <c r="Z58" s="11"/>
      <c r="AA58" s="120"/>
      <c r="AB58" s="109"/>
      <c r="AC58" s="109"/>
      <c r="AD58" s="109"/>
      <c r="AE58" s="109"/>
      <c r="AF58" s="109"/>
      <c r="AG58" s="109"/>
      <c r="AH58" s="112"/>
      <c r="AI58" s="109">
        <v>1</v>
      </c>
      <c r="AJ58" s="117"/>
      <c r="AK58" s="105"/>
      <c r="AL58" s="85"/>
      <c r="AM58" s="150" t="s">
        <v>50</v>
      </c>
      <c r="AN58" s="151" t="s">
        <v>145</v>
      </c>
    </row>
    <row r="59" spans="1:40" ht="24.95" customHeight="1">
      <c r="A59" s="302"/>
      <c r="B59" s="302"/>
      <c r="C59" s="379"/>
      <c r="D59" s="382"/>
      <c r="E59" s="17">
        <v>4</v>
      </c>
      <c r="F59" s="175" t="s">
        <v>81</v>
      </c>
      <c r="G59" s="367"/>
      <c r="H59" s="167"/>
      <c r="I59" s="168"/>
      <c r="J59" s="168"/>
      <c r="K59" s="167"/>
      <c r="L59" s="167"/>
      <c r="M59" s="167"/>
      <c r="N59" s="167"/>
      <c r="O59" s="167"/>
      <c r="P59" s="167"/>
      <c r="Q59" s="168"/>
      <c r="R59" s="168"/>
      <c r="S59" s="167"/>
      <c r="T59" s="167"/>
      <c r="U59" s="167"/>
      <c r="V59" s="167"/>
      <c r="W59" s="388"/>
      <c r="X59" s="166"/>
      <c r="Y59" s="166"/>
      <c r="Z59" s="11"/>
      <c r="AA59" s="120"/>
      <c r="AB59" s="120"/>
      <c r="AC59" s="120"/>
      <c r="AD59" s="120"/>
      <c r="AE59" s="120"/>
      <c r="AF59" s="106" t="s">
        <v>82</v>
      </c>
      <c r="AG59" s="106" t="s">
        <v>82</v>
      </c>
      <c r="AH59" s="106" t="s">
        <v>82</v>
      </c>
      <c r="AI59" s="106" t="s">
        <v>82</v>
      </c>
      <c r="AJ59" s="122"/>
      <c r="AK59" s="122">
        <v>1</v>
      </c>
      <c r="AL59" s="85"/>
      <c r="AM59" s="150" t="s">
        <v>50</v>
      </c>
      <c r="AN59" s="151" t="s">
        <v>145</v>
      </c>
    </row>
    <row r="60" spans="1:40" ht="24.95" customHeight="1">
      <c r="A60" s="300">
        <v>18</v>
      </c>
      <c r="B60" s="300" t="s">
        <v>160</v>
      </c>
      <c r="C60" s="377" t="s">
        <v>161</v>
      </c>
      <c r="D60" s="390" t="s">
        <v>162</v>
      </c>
      <c r="E60" s="93">
        <v>1</v>
      </c>
      <c r="F60" s="94" t="s">
        <v>46</v>
      </c>
      <c r="G60" s="384" t="s">
        <v>163</v>
      </c>
      <c r="H60" s="384">
        <v>1002.5</v>
      </c>
      <c r="I60" s="376"/>
      <c r="J60" s="376">
        <v>1059.5</v>
      </c>
      <c r="K60" s="374">
        <v>41778</v>
      </c>
      <c r="L60" s="374">
        <v>41816</v>
      </c>
      <c r="M60" s="374">
        <v>41827</v>
      </c>
      <c r="N60" s="161"/>
      <c r="O60" s="374"/>
      <c r="P60" s="374" t="s">
        <v>164</v>
      </c>
      <c r="Q60" s="376"/>
      <c r="R60" s="376"/>
      <c r="S60" s="374"/>
      <c r="T60" s="374"/>
      <c r="U60" s="374"/>
      <c r="V60" s="374"/>
      <c r="W60" s="384" t="s">
        <v>165</v>
      </c>
      <c r="X60" s="164"/>
      <c r="Y60" s="164"/>
      <c r="Z60" s="95"/>
      <c r="AA60" s="128"/>
      <c r="AB60" s="128"/>
      <c r="AC60" s="140"/>
      <c r="AD60" s="140"/>
      <c r="AE60" s="140"/>
      <c r="AF60" s="140"/>
      <c r="AG60" s="140">
        <v>1</v>
      </c>
      <c r="AH60" s="141"/>
      <c r="AI60" s="142"/>
      <c r="AJ60" s="142"/>
      <c r="AK60" s="143"/>
      <c r="AL60" s="96"/>
      <c r="AM60" s="152" t="s">
        <v>50</v>
      </c>
      <c r="AN60" s="151" t="s">
        <v>80</v>
      </c>
    </row>
    <row r="61" spans="1:40" ht="24.95" customHeight="1">
      <c r="A61" s="301"/>
      <c r="B61" s="301"/>
      <c r="C61" s="378"/>
      <c r="D61" s="381"/>
      <c r="E61" s="17">
        <v>2</v>
      </c>
      <c r="F61" s="9" t="s">
        <v>52</v>
      </c>
      <c r="G61" s="384"/>
      <c r="H61" s="384"/>
      <c r="I61" s="376"/>
      <c r="J61" s="376"/>
      <c r="K61" s="374"/>
      <c r="L61" s="374"/>
      <c r="M61" s="374"/>
      <c r="N61" s="161"/>
      <c r="O61" s="374"/>
      <c r="P61" s="374"/>
      <c r="Q61" s="376"/>
      <c r="R61" s="376"/>
      <c r="S61" s="374"/>
      <c r="T61" s="374"/>
      <c r="U61" s="374"/>
      <c r="V61" s="374"/>
      <c r="W61" s="384"/>
      <c r="X61" s="166"/>
      <c r="Y61" s="166"/>
      <c r="Z61" s="11"/>
      <c r="AA61" s="110"/>
      <c r="AB61" s="110"/>
      <c r="AC61" s="123"/>
      <c r="AD61" s="123"/>
      <c r="AE61" s="123"/>
      <c r="AF61" s="123"/>
      <c r="AG61" s="123"/>
      <c r="AH61" s="115"/>
      <c r="AI61" s="123"/>
      <c r="AJ61" s="123">
        <v>1</v>
      </c>
      <c r="AK61" s="105"/>
      <c r="AL61" s="82"/>
      <c r="AM61" s="148" t="s">
        <v>50</v>
      </c>
      <c r="AN61" s="151" t="s">
        <v>80</v>
      </c>
    </row>
    <row r="62" spans="1:40" ht="24.95" customHeight="1">
      <c r="A62" s="301"/>
      <c r="B62" s="301"/>
      <c r="C62" s="378"/>
      <c r="D62" s="381"/>
      <c r="E62" s="17">
        <v>3</v>
      </c>
      <c r="F62" s="21" t="s">
        <v>53</v>
      </c>
      <c r="G62" s="384"/>
      <c r="H62" s="384"/>
      <c r="I62" s="376"/>
      <c r="J62" s="376"/>
      <c r="K62" s="374"/>
      <c r="L62" s="374"/>
      <c r="M62" s="374"/>
      <c r="N62" s="161"/>
      <c r="O62" s="374"/>
      <c r="P62" s="374"/>
      <c r="Q62" s="376"/>
      <c r="R62" s="376"/>
      <c r="S62" s="374"/>
      <c r="T62" s="374"/>
      <c r="U62" s="374"/>
      <c r="V62" s="374"/>
      <c r="W62" s="384"/>
      <c r="X62" s="166"/>
      <c r="Y62" s="166"/>
      <c r="Z62" s="11"/>
      <c r="AA62" s="110"/>
      <c r="AB62" s="110"/>
      <c r="AC62" s="123"/>
      <c r="AD62" s="123"/>
      <c r="AE62" s="123"/>
      <c r="AF62" s="123"/>
      <c r="AG62" s="123"/>
      <c r="AH62" s="115"/>
      <c r="AI62" s="123"/>
      <c r="AJ62" s="123">
        <v>1</v>
      </c>
      <c r="AK62" s="105"/>
      <c r="AL62" s="82"/>
      <c r="AM62" s="148" t="s">
        <v>50</v>
      </c>
      <c r="AN62" s="151" t="s">
        <v>80</v>
      </c>
    </row>
    <row r="63" spans="1:40" ht="24.95" customHeight="1">
      <c r="A63" s="302"/>
      <c r="B63" s="302"/>
      <c r="C63" s="379"/>
      <c r="D63" s="382"/>
      <c r="E63" s="17">
        <v>4</v>
      </c>
      <c r="F63" s="175" t="s">
        <v>81</v>
      </c>
      <c r="G63" s="385"/>
      <c r="H63" s="159"/>
      <c r="I63" s="163"/>
      <c r="J63" s="163"/>
      <c r="K63" s="161"/>
      <c r="L63" s="161"/>
      <c r="M63" s="161"/>
      <c r="N63" s="161"/>
      <c r="O63" s="161"/>
      <c r="P63" s="161"/>
      <c r="Q63" s="163"/>
      <c r="R63" s="163"/>
      <c r="S63" s="161"/>
      <c r="T63" s="161"/>
      <c r="U63" s="161"/>
      <c r="V63" s="161"/>
      <c r="W63" s="385"/>
      <c r="X63" s="166"/>
      <c r="Y63" s="166"/>
      <c r="Z63" s="11"/>
      <c r="AA63" s="110"/>
      <c r="AB63" s="110"/>
      <c r="AC63" s="123"/>
      <c r="AD63" s="123"/>
      <c r="AE63" s="123"/>
      <c r="AF63" s="106" t="s">
        <v>82</v>
      </c>
      <c r="AG63" s="106" t="s">
        <v>82</v>
      </c>
      <c r="AH63" s="106" t="s">
        <v>82</v>
      </c>
      <c r="AI63" s="106" t="s">
        <v>82</v>
      </c>
      <c r="AJ63" s="123">
        <v>1</v>
      </c>
      <c r="AK63" s="105"/>
      <c r="AL63" s="82"/>
      <c r="AM63" s="148" t="s">
        <v>50</v>
      </c>
      <c r="AN63" s="151" t="s">
        <v>80</v>
      </c>
    </row>
    <row r="64" spans="1:40" ht="24.95" customHeight="1">
      <c r="A64" s="300">
        <v>19</v>
      </c>
      <c r="B64" s="300" t="s">
        <v>166</v>
      </c>
      <c r="C64" s="377" t="s">
        <v>103</v>
      </c>
      <c r="D64" s="390" t="s">
        <v>167</v>
      </c>
      <c r="E64" s="17">
        <v>1</v>
      </c>
      <c r="F64" s="9" t="s">
        <v>46</v>
      </c>
      <c r="G64" s="373" t="s">
        <v>364</v>
      </c>
      <c r="H64" s="373">
        <v>1002.5</v>
      </c>
      <c r="I64" s="375"/>
      <c r="J64" s="375"/>
      <c r="K64" s="373">
        <v>41681</v>
      </c>
      <c r="L64" s="373">
        <v>41719</v>
      </c>
      <c r="M64" s="373">
        <v>41719</v>
      </c>
      <c r="N64" s="373"/>
      <c r="O64" s="373"/>
      <c r="P64" s="373"/>
      <c r="Q64" s="373"/>
      <c r="R64" s="373"/>
      <c r="S64" s="373"/>
      <c r="T64" s="373"/>
      <c r="U64" s="373"/>
      <c r="V64" s="373"/>
      <c r="W64" s="395"/>
      <c r="X64" s="55"/>
      <c r="Y64" s="395">
        <v>1</v>
      </c>
      <c r="Z64" s="16"/>
      <c r="AA64" s="105"/>
      <c r="AB64" s="105"/>
      <c r="AC64" s="105"/>
      <c r="AD64" s="105"/>
      <c r="AE64" s="105"/>
      <c r="AF64" s="105"/>
      <c r="AG64" s="105"/>
      <c r="AH64" s="107"/>
      <c r="AI64" s="105"/>
      <c r="AJ64" s="105"/>
      <c r="AK64" s="105"/>
      <c r="AL64" s="180" t="s">
        <v>372</v>
      </c>
      <c r="AM64" s="148" t="s">
        <v>50</v>
      </c>
      <c r="AN64" s="151" t="s">
        <v>103</v>
      </c>
    </row>
    <row r="65" spans="1:40" ht="24.95" customHeight="1">
      <c r="A65" s="301"/>
      <c r="B65" s="301"/>
      <c r="C65" s="378"/>
      <c r="D65" s="381"/>
      <c r="E65" s="17">
        <v>2</v>
      </c>
      <c r="F65" s="9" t="s">
        <v>52</v>
      </c>
      <c r="G65" s="374"/>
      <c r="H65" s="374"/>
      <c r="I65" s="376"/>
      <c r="J65" s="376"/>
      <c r="K65" s="374"/>
      <c r="L65" s="374"/>
      <c r="M65" s="374"/>
      <c r="N65" s="374"/>
      <c r="O65" s="374"/>
      <c r="P65" s="374"/>
      <c r="Q65" s="374"/>
      <c r="R65" s="374"/>
      <c r="S65" s="374"/>
      <c r="T65" s="374"/>
      <c r="U65" s="374"/>
      <c r="V65" s="374"/>
      <c r="W65" s="396"/>
      <c r="X65" s="55"/>
      <c r="Y65" s="454"/>
      <c r="Z65" s="16"/>
      <c r="AA65" s="105"/>
      <c r="AB65" s="105"/>
      <c r="AC65" s="105"/>
      <c r="AD65" s="105"/>
      <c r="AE65" s="105"/>
      <c r="AF65" s="105"/>
      <c r="AG65" s="105"/>
      <c r="AH65" s="107"/>
      <c r="AI65" s="105"/>
      <c r="AJ65" s="105"/>
      <c r="AK65" s="105"/>
      <c r="AL65" s="180" t="s">
        <v>372</v>
      </c>
      <c r="AM65" s="148" t="s">
        <v>50</v>
      </c>
      <c r="AN65" s="151" t="s">
        <v>103</v>
      </c>
    </row>
    <row r="66" spans="1:40" ht="24.95" customHeight="1">
      <c r="A66" s="302"/>
      <c r="B66" s="301"/>
      <c r="C66" s="378"/>
      <c r="D66" s="381"/>
      <c r="E66" s="17">
        <v>3</v>
      </c>
      <c r="F66" s="21" t="s">
        <v>53</v>
      </c>
      <c r="G66" s="374"/>
      <c r="H66" s="374"/>
      <c r="I66" s="376"/>
      <c r="J66" s="376"/>
      <c r="K66" s="374"/>
      <c r="L66" s="374"/>
      <c r="M66" s="374"/>
      <c r="N66" s="374"/>
      <c r="O66" s="374"/>
      <c r="P66" s="374"/>
      <c r="Q66" s="374"/>
      <c r="R66" s="374"/>
      <c r="S66" s="374"/>
      <c r="T66" s="374"/>
      <c r="U66" s="374"/>
      <c r="V66" s="374"/>
      <c r="W66" s="396"/>
      <c r="X66" s="55"/>
      <c r="Y66" s="455"/>
      <c r="Z66" s="16"/>
      <c r="AA66" s="105"/>
      <c r="AB66" s="105"/>
      <c r="AC66" s="105"/>
      <c r="AD66" s="105"/>
      <c r="AE66" s="105"/>
      <c r="AF66" s="105"/>
      <c r="AG66" s="105"/>
      <c r="AH66" s="107"/>
      <c r="AI66" s="105"/>
      <c r="AJ66" s="105"/>
      <c r="AK66" s="105"/>
      <c r="AL66" s="180" t="s">
        <v>372</v>
      </c>
      <c r="AM66" s="148" t="s">
        <v>50</v>
      </c>
      <c r="AN66" s="151" t="s">
        <v>103</v>
      </c>
    </row>
    <row r="67" spans="1:40" ht="24.95" customHeight="1">
      <c r="A67" s="300">
        <v>20</v>
      </c>
      <c r="B67" s="300" t="s">
        <v>168</v>
      </c>
      <c r="C67" s="377" t="s">
        <v>169</v>
      </c>
      <c r="D67" s="390" t="s">
        <v>170</v>
      </c>
      <c r="E67" s="17">
        <v>1</v>
      </c>
      <c r="F67" s="9" t="s">
        <v>46</v>
      </c>
      <c r="G67" s="383" t="s">
        <v>47</v>
      </c>
      <c r="H67" s="375">
        <v>1002.5</v>
      </c>
      <c r="I67" s="375">
        <v>1143.3800000000001</v>
      </c>
      <c r="J67" s="375">
        <v>1028.3</v>
      </c>
      <c r="K67" s="373">
        <v>41681</v>
      </c>
      <c r="L67" s="373">
        <v>41719</v>
      </c>
      <c r="M67" s="373">
        <v>41726</v>
      </c>
      <c r="N67" s="373"/>
      <c r="O67" s="373"/>
      <c r="P67" s="373" t="s">
        <v>171</v>
      </c>
      <c r="Q67" s="375">
        <v>98161055</v>
      </c>
      <c r="R67" s="162"/>
      <c r="S67" s="162"/>
      <c r="T67" s="162"/>
      <c r="U67" s="162"/>
      <c r="V67" s="162"/>
      <c r="W67" s="362" t="s">
        <v>172</v>
      </c>
      <c r="X67" s="172"/>
      <c r="Y67" s="172"/>
      <c r="Z67" s="27"/>
      <c r="AA67" s="123"/>
      <c r="AB67" s="123"/>
      <c r="AC67" s="123"/>
      <c r="AD67" s="123"/>
      <c r="AE67" s="123"/>
      <c r="AF67" s="123"/>
      <c r="AG67" s="123"/>
      <c r="AH67" s="115"/>
      <c r="AI67" s="123"/>
      <c r="AJ67" s="123"/>
      <c r="AK67" s="123">
        <v>1</v>
      </c>
      <c r="AL67" s="82"/>
      <c r="AM67" s="148" t="s">
        <v>50</v>
      </c>
      <c r="AN67" s="151" t="s">
        <v>133</v>
      </c>
    </row>
    <row r="68" spans="1:40" ht="24.95" customHeight="1">
      <c r="A68" s="301"/>
      <c r="B68" s="301"/>
      <c r="C68" s="378"/>
      <c r="D68" s="381"/>
      <c r="E68" s="17">
        <v>2</v>
      </c>
      <c r="F68" s="9" t="s">
        <v>52</v>
      </c>
      <c r="G68" s="384"/>
      <c r="H68" s="376"/>
      <c r="I68" s="376"/>
      <c r="J68" s="376"/>
      <c r="K68" s="374"/>
      <c r="L68" s="374"/>
      <c r="M68" s="374"/>
      <c r="N68" s="374"/>
      <c r="O68" s="374"/>
      <c r="P68" s="374"/>
      <c r="Q68" s="376"/>
      <c r="R68" s="163"/>
      <c r="S68" s="163"/>
      <c r="T68" s="163"/>
      <c r="U68" s="163"/>
      <c r="V68" s="163"/>
      <c r="W68" s="363"/>
      <c r="X68" s="172"/>
      <c r="Y68" s="172"/>
      <c r="Z68" s="27"/>
      <c r="AA68" s="123"/>
      <c r="AB68" s="123"/>
      <c r="AC68" s="123"/>
      <c r="AD68" s="123"/>
      <c r="AE68" s="123"/>
      <c r="AF68" s="123"/>
      <c r="AG68" s="123"/>
      <c r="AH68" s="115"/>
      <c r="AI68" s="123">
        <v>1</v>
      </c>
      <c r="AJ68" s="105"/>
      <c r="AK68" s="105"/>
      <c r="AL68" s="82"/>
      <c r="AM68" s="148" t="s">
        <v>50</v>
      </c>
      <c r="AN68" s="151" t="s">
        <v>133</v>
      </c>
    </row>
    <row r="69" spans="1:40" ht="24.95" customHeight="1">
      <c r="A69" s="301"/>
      <c r="B69" s="301"/>
      <c r="C69" s="378"/>
      <c r="D69" s="381"/>
      <c r="E69" s="17">
        <v>3</v>
      </c>
      <c r="F69" s="21" t="s">
        <v>53</v>
      </c>
      <c r="G69" s="384"/>
      <c r="H69" s="376"/>
      <c r="I69" s="376"/>
      <c r="J69" s="376"/>
      <c r="K69" s="374"/>
      <c r="L69" s="374"/>
      <c r="M69" s="374"/>
      <c r="N69" s="374"/>
      <c r="O69" s="374"/>
      <c r="P69" s="374"/>
      <c r="Q69" s="376"/>
      <c r="R69" s="163"/>
      <c r="S69" s="163"/>
      <c r="T69" s="163"/>
      <c r="U69" s="163"/>
      <c r="V69" s="163"/>
      <c r="W69" s="363"/>
      <c r="X69" s="172"/>
      <c r="Y69" s="172"/>
      <c r="Z69" s="27"/>
      <c r="AA69" s="110"/>
      <c r="AB69" s="110"/>
      <c r="AC69" s="110"/>
      <c r="AD69" s="110"/>
      <c r="AE69" s="110"/>
      <c r="AF69" s="110"/>
      <c r="AG69" s="110"/>
      <c r="AH69" s="108"/>
      <c r="AI69" s="110"/>
      <c r="AJ69" s="110">
        <v>1</v>
      </c>
      <c r="AK69" s="105"/>
      <c r="AL69" s="82"/>
      <c r="AM69" s="148" t="s">
        <v>50</v>
      </c>
      <c r="AN69" s="151" t="s">
        <v>133</v>
      </c>
    </row>
    <row r="70" spans="1:40" ht="24.95" customHeight="1">
      <c r="A70" s="302"/>
      <c r="B70" s="302"/>
      <c r="C70" s="379"/>
      <c r="D70" s="382"/>
      <c r="E70" s="17">
        <v>4</v>
      </c>
      <c r="F70" s="175" t="s">
        <v>81</v>
      </c>
      <c r="G70" s="385"/>
      <c r="H70" s="163"/>
      <c r="I70" s="163"/>
      <c r="J70" s="163"/>
      <c r="K70" s="161"/>
      <c r="L70" s="161"/>
      <c r="M70" s="161"/>
      <c r="N70" s="161"/>
      <c r="O70" s="161"/>
      <c r="P70" s="391"/>
      <c r="Q70" s="163"/>
      <c r="R70" s="163"/>
      <c r="S70" s="163"/>
      <c r="T70" s="163"/>
      <c r="U70" s="163"/>
      <c r="V70" s="163"/>
      <c r="W70" s="364"/>
      <c r="X70" s="172"/>
      <c r="Y70" s="172"/>
      <c r="Z70" s="27"/>
      <c r="AA70" s="110"/>
      <c r="AB70" s="110"/>
      <c r="AC70" s="110"/>
      <c r="AD70" s="110"/>
      <c r="AE70" s="110">
        <v>1</v>
      </c>
      <c r="AF70" s="106" t="s">
        <v>82</v>
      </c>
      <c r="AG70" s="106" t="s">
        <v>82</v>
      </c>
      <c r="AH70" s="106" t="s">
        <v>82</v>
      </c>
      <c r="AI70" s="106" t="s">
        <v>82</v>
      </c>
      <c r="AJ70" s="105"/>
      <c r="AK70" s="105"/>
      <c r="AL70" s="82"/>
      <c r="AM70" s="148" t="s">
        <v>50</v>
      </c>
      <c r="AN70" s="151" t="s">
        <v>133</v>
      </c>
    </row>
    <row r="71" spans="1:40" ht="24.95" customHeight="1">
      <c r="A71" s="300">
        <v>21</v>
      </c>
      <c r="B71" s="300" t="s">
        <v>173</v>
      </c>
      <c r="C71" s="377" t="s">
        <v>80</v>
      </c>
      <c r="D71" s="390" t="s">
        <v>174</v>
      </c>
      <c r="E71" s="17">
        <v>1</v>
      </c>
      <c r="F71" s="9" t="s">
        <v>46</v>
      </c>
      <c r="G71" s="383" t="s">
        <v>47</v>
      </c>
      <c r="H71" s="375">
        <v>1002.5</v>
      </c>
      <c r="I71" s="375">
        <v>1168.1400000000001</v>
      </c>
      <c r="J71" s="375">
        <v>1050.58</v>
      </c>
      <c r="K71" s="373">
        <v>41681</v>
      </c>
      <c r="L71" s="373">
        <v>41719</v>
      </c>
      <c r="M71" s="373">
        <v>41726</v>
      </c>
      <c r="N71" s="373"/>
      <c r="O71" s="373"/>
      <c r="P71" s="373" t="s">
        <v>164</v>
      </c>
      <c r="Q71" s="375">
        <v>101276222</v>
      </c>
      <c r="R71" s="375"/>
      <c r="S71" s="375"/>
      <c r="T71" s="375"/>
      <c r="U71" s="375"/>
      <c r="V71" s="375"/>
      <c r="W71" s="362" t="s">
        <v>175</v>
      </c>
      <c r="X71" s="172"/>
      <c r="Y71" s="172"/>
      <c r="Z71" s="27"/>
      <c r="AA71" s="104"/>
      <c r="AB71" s="104">
        <v>1</v>
      </c>
      <c r="AC71" s="105"/>
      <c r="AD71" s="105"/>
      <c r="AE71" s="105"/>
      <c r="AF71" s="105"/>
      <c r="AG71" s="105"/>
      <c r="AH71" s="107"/>
      <c r="AI71" s="105"/>
      <c r="AJ71" s="105"/>
      <c r="AK71" s="105"/>
      <c r="AL71" s="82"/>
      <c r="AM71" s="148" t="s">
        <v>50</v>
      </c>
      <c r="AN71" s="151" t="s">
        <v>80</v>
      </c>
    </row>
    <row r="72" spans="1:40" ht="24.95" customHeight="1">
      <c r="A72" s="301"/>
      <c r="B72" s="301"/>
      <c r="C72" s="378"/>
      <c r="D72" s="381"/>
      <c r="E72" s="17">
        <v>2</v>
      </c>
      <c r="F72" s="9" t="s">
        <v>52</v>
      </c>
      <c r="G72" s="384"/>
      <c r="H72" s="376"/>
      <c r="I72" s="376"/>
      <c r="J72" s="376"/>
      <c r="K72" s="374"/>
      <c r="L72" s="374"/>
      <c r="M72" s="374"/>
      <c r="N72" s="374"/>
      <c r="O72" s="374"/>
      <c r="P72" s="374"/>
      <c r="Q72" s="376"/>
      <c r="R72" s="376"/>
      <c r="S72" s="376"/>
      <c r="T72" s="376"/>
      <c r="U72" s="376"/>
      <c r="V72" s="376"/>
      <c r="W72" s="363"/>
      <c r="X72" s="172"/>
      <c r="Y72" s="172"/>
      <c r="Z72" s="27">
        <v>1</v>
      </c>
      <c r="AA72" s="105"/>
      <c r="AB72" s="105"/>
      <c r="AC72" s="105"/>
      <c r="AD72" s="105"/>
      <c r="AE72" s="105"/>
      <c r="AF72" s="105"/>
      <c r="AG72" s="105"/>
      <c r="AH72" s="107"/>
      <c r="AI72" s="105"/>
      <c r="AJ72" s="105"/>
      <c r="AK72" s="105"/>
      <c r="AL72" s="82" t="s">
        <v>113</v>
      </c>
      <c r="AM72" s="148" t="s">
        <v>50</v>
      </c>
      <c r="AN72" s="151" t="s">
        <v>80</v>
      </c>
    </row>
    <row r="73" spans="1:40" ht="24.95" customHeight="1">
      <c r="A73" s="301"/>
      <c r="B73" s="301"/>
      <c r="C73" s="378"/>
      <c r="D73" s="381"/>
      <c r="E73" s="17">
        <v>3</v>
      </c>
      <c r="F73" s="21" t="s">
        <v>53</v>
      </c>
      <c r="G73" s="384"/>
      <c r="H73" s="376"/>
      <c r="I73" s="376"/>
      <c r="J73" s="376"/>
      <c r="K73" s="374"/>
      <c r="L73" s="374"/>
      <c r="M73" s="374"/>
      <c r="N73" s="374"/>
      <c r="O73" s="374"/>
      <c r="P73" s="374"/>
      <c r="Q73" s="376"/>
      <c r="R73" s="376"/>
      <c r="S73" s="376"/>
      <c r="T73" s="376"/>
      <c r="U73" s="376"/>
      <c r="V73" s="376"/>
      <c r="W73" s="363"/>
      <c r="X73" s="172"/>
      <c r="Y73" s="172"/>
      <c r="Z73" s="27">
        <v>1</v>
      </c>
      <c r="AA73" s="105"/>
      <c r="AB73" s="105"/>
      <c r="AC73" s="105"/>
      <c r="AD73" s="105"/>
      <c r="AE73" s="105"/>
      <c r="AF73" s="105"/>
      <c r="AG73" s="105"/>
      <c r="AH73" s="107"/>
      <c r="AI73" s="105"/>
      <c r="AJ73" s="105"/>
      <c r="AK73" s="105"/>
      <c r="AL73" s="82" t="s">
        <v>113</v>
      </c>
      <c r="AM73" s="148" t="s">
        <v>50</v>
      </c>
      <c r="AN73" s="151" t="s">
        <v>80</v>
      </c>
    </row>
    <row r="74" spans="1:40" ht="24.95" customHeight="1">
      <c r="A74" s="302"/>
      <c r="B74" s="302"/>
      <c r="C74" s="379"/>
      <c r="D74" s="382"/>
      <c r="E74" s="17">
        <v>4</v>
      </c>
      <c r="F74" s="175" t="s">
        <v>81</v>
      </c>
      <c r="G74" s="385"/>
      <c r="H74" s="163"/>
      <c r="I74" s="163"/>
      <c r="J74" s="163"/>
      <c r="K74" s="161"/>
      <c r="L74" s="161"/>
      <c r="M74" s="161"/>
      <c r="N74" s="161"/>
      <c r="O74" s="161"/>
      <c r="P74" s="161"/>
      <c r="Q74" s="163"/>
      <c r="R74" s="163"/>
      <c r="S74" s="163"/>
      <c r="T74" s="163"/>
      <c r="U74" s="163"/>
      <c r="V74" s="163"/>
      <c r="W74" s="364"/>
      <c r="X74" s="172"/>
      <c r="Y74" s="172"/>
      <c r="Z74" s="27">
        <v>1</v>
      </c>
      <c r="AA74" s="105"/>
      <c r="AB74" s="105"/>
      <c r="AC74" s="105"/>
      <c r="AD74" s="105"/>
      <c r="AE74" s="105"/>
      <c r="AF74" s="106" t="s">
        <v>82</v>
      </c>
      <c r="AG74" s="106" t="s">
        <v>82</v>
      </c>
      <c r="AH74" s="106" t="s">
        <v>82</v>
      </c>
      <c r="AI74" s="106" t="s">
        <v>82</v>
      </c>
      <c r="AJ74" s="105"/>
      <c r="AK74" s="105"/>
      <c r="AL74" s="82" t="s">
        <v>113</v>
      </c>
      <c r="AM74" s="148" t="s">
        <v>50</v>
      </c>
      <c r="AN74" s="151" t="s">
        <v>80</v>
      </c>
    </row>
    <row r="75" spans="1:40" ht="24.95" customHeight="1">
      <c r="A75" s="300">
        <v>22</v>
      </c>
      <c r="B75" s="300" t="s">
        <v>176</v>
      </c>
      <c r="C75" s="377" t="s">
        <v>177</v>
      </c>
      <c r="D75" s="390" t="s">
        <v>178</v>
      </c>
      <c r="E75" s="17">
        <v>1</v>
      </c>
      <c r="F75" s="9" t="s">
        <v>46</v>
      </c>
      <c r="G75" s="373" t="s">
        <v>179</v>
      </c>
      <c r="H75" s="375">
        <v>1002.5</v>
      </c>
      <c r="I75" s="375">
        <v>1194.49</v>
      </c>
      <c r="J75" s="375">
        <v>1074.29</v>
      </c>
      <c r="K75" s="373">
        <v>41681</v>
      </c>
      <c r="L75" s="373">
        <v>41719</v>
      </c>
      <c r="M75" s="373">
        <v>41726</v>
      </c>
      <c r="N75" s="373"/>
      <c r="O75" s="373"/>
      <c r="P75" s="373" t="s">
        <v>180</v>
      </c>
      <c r="Q75" s="375">
        <v>104152071</v>
      </c>
      <c r="R75" s="375">
        <v>2878000</v>
      </c>
      <c r="S75" s="375"/>
      <c r="T75" s="375"/>
      <c r="U75" s="375"/>
      <c r="V75" s="375"/>
      <c r="W75" s="362" t="s">
        <v>181</v>
      </c>
      <c r="X75" s="172"/>
      <c r="Y75" s="172"/>
      <c r="Z75" s="27"/>
      <c r="AA75" s="110"/>
      <c r="AB75" s="110"/>
      <c r="AC75" s="123"/>
      <c r="AD75" s="123"/>
      <c r="AE75" s="123"/>
      <c r="AF75" s="123"/>
      <c r="AG75" s="123"/>
      <c r="AH75" s="138" t="s">
        <v>368</v>
      </c>
      <c r="AI75" s="138" t="s">
        <v>368</v>
      </c>
      <c r="AJ75" s="123"/>
      <c r="AK75" s="123">
        <v>1</v>
      </c>
      <c r="AL75" s="178" t="s">
        <v>371</v>
      </c>
      <c r="AM75" s="148" t="s">
        <v>50</v>
      </c>
      <c r="AN75" s="151" t="s">
        <v>80</v>
      </c>
    </row>
    <row r="76" spans="1:40" ht="24.95" customHeight="1">
      <c r="A76" s="301"/>
      <c r="B76" s="301"/>
      <c r="C76" s="378"/>
      <c r="D76" s="381"/>
      <c r="E76" s="17">
        <v>2</v>
      </c>
      <c r="F76" s="9" t="s">
        <v>52</v>
      </c>
      <c r="G76" s="374"/>
      <c r="H76" s="376"/>
      <c r="I76" s="376"/>
      <c r="J76" s="376"/>
      <c r="K76" s="374"/>
      <c r="L76" s="374"/>
      <c r="M76" s="374"/>
      <c r="N76" s="374"/>
      <c r="O76" s="374"/>
      <c r="P76" s="374"/>
      <c r="Q76" s="376"/>
      <c r="R76" s="376"/>
      <c r="S76" s="376"/>
      <c r="T76" s="376"/>
      <c r="U76" s="376"/>
      <c r="V76" s="376"/>
      <c r="W76" s="363"/>
      <c r="X76" s="172"/>
      <c r="Y76" s="172"/>
      <c r="Z76" s="27"/>
      <c r="AA76" s="110"/>
      <c r="AB76" s="110"/>
      <c r="AC76" s="123"/>
      <c r="AD76" s="123"/>
      <c r="AE76" s="123"/>
      <c r="AF76" s="123"/>
      <c r="AG76" s="123"/>
      <c r="AH76" s="115"/>
      <c r="AI76" s="123"/>
      <c r="AJ76" s="123"/>
      <c r="AK76" s="123">
        <v>1</v>
      </c>
      <c r="AL76" s="178" t="s">
        <v>371</v>
      </c>
      <c r="AM76" s="148" t="s">
        <v>50</v>
      </c>
      <c r="AN76" s="151" t="s">
        <v>80</v>
      </c>
    </row>
    <row r="77" spans="1:40" ht="24.95" customHeight="1">
      <c r="A77" s="301"/>
      <c r="B77" s="301"/>
      <c r="C77" s="378"/>
      <c r="D77" s="381"/>
      <c r="E77" s="17">
        <v>3</v>
      </c>
      <c r="F77" s="21" t="s">
        <v>53</v>
      </c>
      <c r="G77" s="374"/>
      <c r="H77" s="376"/>
      <c r="I77" s="376"/>
      <c r="J77" s="376"/>
      <c r="K77" s="374"/>
      <c r="L77" s="374"/>
      <c r="M77" s="374"/>
      <c r="N77" s="374"/>
      <c r="O77" s="374"/>
      <c r="P77" s="391"/>
      <c r="Q77" s="376"/>
      <c r="R77" s="376"/>
      <c r="S77" s="376"/>
      <c r="T77" s="376"/>
      <c r="U77" s="376"/>
      <c r="V77" s="376"/>
      <c r="W77" s="363"/>
      <c r="X77" s="172"/>
      <c r="Y77" s="172"/>
      <c r="Z77" s="27"/>
      <c r="AA77" s="110"/>
      <c r="AB77" s="110"/>
      <c r="AC77" s="123"/>
      <c r="AD77" s="123"/>
      <c r="AE77" s="123"/>
      <c r="AF77" s="123"/>
      <c r="AG77" s="123"/>
      <c r="AH77" s="115"/>
      <c r="AI77" s="123"/>
      <c r="AJ77" s="123"/>
      <c r="AK77" s="123">
        <v>1</v>
      </c>
      <c r="AL77" s="178" t="s">
        <v>371</v>
      </c>
      <c r="AM77" s="148" t="s">
        <v>50</v>
      </c>
      <c r="AN77" s="151" t="s">
        <v>80</v>
      </c>
    </row>
    <row r="78" spans="1:40" ht="24.95" customHeight="1">
      <c r="A78" s="302"/>
      <c r="B78" s="302"/>
      <c r="C78" s="379"/>
      <c r="D78" s="382"/>
      <c r="E78" s="17">
        <v>4</v>
      </c>
      <c r="F78" s="175" t="s">
        <v>81</v>
      </c>
      <c r="G78" s="391"/>
      <c r="H78" s="163"/>
      <c r="I78" s="163"/>
      <c r="J78" s="163"/>
      <c r="K78" s="161"/>
      <c r="L78" s="161"/>
      <c r="M78" s="161"/>
      <c r="N78" s="161"/>
      <c r="O78" s="161"/>
      <c r="P78" s="161"/>
      <c r="Q78" s="163"/>
      <c r="R78" s="163"/>
      <c r="S78" s="163"/>
      <c r="T78" s="163"/>
      <c r="U78" s="163"/>
      <c r="V78" s="163"/>
      <c r="W78" s="364"/>
      <c r="X78" s="172"/>
      <c r="Y78" s="172"/>
      <c r="Z78" s="27"/>
      <c r="AA78" s="110"/>
      <c r="AB78" s="110"/>
      <c r="AC78" s="123"/>
      <c r="AD78" s="123"/>
      <c r="AE78" s="123"/>
      <c r="AF78" s="106" t="s">
        <v>82</v>
      </c>
      <c r="AG78" s="106" t="s">
        <v>82</v>
      </c>
      <c r="AH78" s="106" t="s">
        <v>82</v>
      </c>
      <c r="AI78" s="106" t="s">
        <v>82</v>
      </c>
      <c r="AJ78" s="123"/>
      <c r="AK78" s="123">
        <v>1</v>
      </c>
      <c r="AL78" s="178" t="s">
        <v>371</v>
      </c>
      <c r="AM78" s="148" t="s">
        <v>50</v>
      </c>
      <c r="AN78" s="151" t="s">
        <v>80</v>
      </c>
    </row>
    <row r="79" spans="1:40" ht="24.95" customHeight="1">
      <c r="A79" s="300">
        <v>23</v>
      </c>
      <c r="B79" s="300" t="s">
        <v>183</v>
      </c>
      <c r="C79" s="377" t="s">
        <v>184</v>
      </c>
      <c r="D79" s="390" t="s">
        <v>185</v>
      </c>
      <c r="E79" s="17">
        <v>1</v>
      </c>
      <c r="F79" s="9" t="s">
        <v>46</v>
      </c>
      <c r="G79" s="373" t="s">
        <v>186</v>
      </c>
      <c r="H79" s="373">
        <v>1002.5</v>
      </c>
      <c r="I79" s="375">
        <v>1170.69</v>
      </c>
      <c r="J79" s="375">
        <v>1052.8699999999999</v>
      </c>
      <c r="K79" s="373">
        <v>41681</v>
      </c>
      <c r="L79" s="373">
        <v>41719</v>
      </c>
      <c r="M79" s="373">
        <v>41726</v>
      </c>
      <c r="N79" s="373"/>
      <c r="O79" s="373"/>
      <c r="P79" s="373" t="s">
        <v>187</v>
      </c>
      <c r="Q79" s="375">
        <v>100548285</v>
      </c>
      <c r="R79" s="375">
        <v>3143000</v>
      </c>
      <c r="S79" s="375"/>
      <c r="T79" s="375"/>
      <c r="U79" s="375"/>
      <c r="V79" s="375"/>
      <c r="W79" s="362" t="s">
        <v>188</v>
      </c>
      <c r="X79" s="172"/>
      <c r="Y79" s="172"/>
      <c r="Z79" s="27"/>
      <c r="AA79" s="123">
        <v>1</v>
      </c>
      <c r="AB79" s="111"/>
      <c r="AC79" s="111"/>
      <c r="AD79" s="111"/>
      <c r="AE79" s="111"/>
      <c r="AF79" s="111"/>
      <c r="AG79" s="111"/>
      <c r="AH79" s="107"/>
      <c r="AI79" s="105"/>
      <c r="AJ79" s="105"/>
      <c r="AK79" s="105"/>
      <c r="AL79" s="82"/>
      <c r="AM79" s="148" t="s">
        <v>50</v>
      </c>
      <c r="AN79" s="151" t="s">
        <v>80</v>
      </c>
    </row>
    <row r="80" spans="1:40" ht="24.95" customHeight="1">
      <c r="A80" s="301"/>
      <c r="B80" s="301"/>
      <c r="C80" s="378"/>
      <c r="D80" s="381"/>
      <c r="E80" s="17">
        <v>2</v>
      </c>
      <c r="F80" s="9" t="s">
        <v>52</v>
      </c>
      <c r="G80" s="374"/>
      <c r="H80" s="374"/>
      <c r="I80" s="376"/>
      <c r="J80" s="376"/>
      <c r="K80" s="374"/>
      <c r="L80" s="374"/>
      <c r="M80" s="374"/>
      <c r="N80" s="374"/>
      <c r="O80" s="374"/>
      <c r="P80" s="374"/>
      <c r="Q80" s="376"/>
      <c r="R80" s="376"/>
      <c r="S80" s="376"/>
      <c r="T80" s="376"/>
      <c r="U80" s="376"/>
      <c r="V80" s="376"/>
      <c r="W80" s="363"/>
      <c r="X80" s="172"/>
      <c r="Y80" s="172"/>
      <c r="Z80" s="27"/>
      <c r="AA80" s="123"/>
      <c r="AB80" s="123">
        <v>1</v>
      </c>
      <c r="AC80" s="111"/>
      <c r="AD80" s="111"/>
      <c r="AE80" s="111"/>
      <c r="AF80" s="111"/>
      <c r="AG80" s="111"/>
      <c r="AH80" s="107"/>
      <c r="AI80" s="105"/>
      <c r="AJ80" s="105"/>
      <c r="AK80" s="105"/>
      <c r="AL80" s="82"/>
      <c r="AM80" s="148" t="s">
        <v>50</v>
      </c>
      <c r="AN80" s="151" t="s">
        <v>80</v>
      </c>
    </row>
    <row r="81" spans="1:40" ht="24.95" customHeight="1">
      <c r="A81" s="301"/>
      <c r="B81" s="301"/>
      <c r="C81" s="378"/>
      <c r="D81" s="381"/>
      <c r="E81" s="17">
        <v>3</v>
      </c>
      <c r="F81" s="21" t="s">
        <v>53</v>
      </c>
      <c r="G81" s="374"/>
      <c r="H81" s="374"/>
      <c r="I81" s="376"/>
      <c r="J81" s="376"/>
      <c r="K81" s="374"/>
      <c r="L81" s="374"/>
      <c r="M81" s="374"/>
      <c r="N81" s="374"/>
      <c r="O81" s="374"/>
      <c r="P81" s="374"/>
      <c r="Q81" s="376"/>
      <c r="R81" s="376"/>
      <c r="S81" s="376"/>
      <c r="T81" s="376"/>
      <c r="U81" s="376"/>
      <c r="V81" s="376"/>
      <c r="W81" s="363"/>
      <c r="X81" s="172"/>
      <c r="Y81" s="172"/>
      <c r="Z81" s="27"/>
      <c r="AA81" s="123">
        <v>1</v>
      </c>
      <c r="AB81" s="111"/>
      <c r="AC81" s="111"/>
      <c r="AD81" s="111"/>
      <c r="AE81" s="111"/>
      <c r="AF81" s="111"/>
      <c r="AG81" s="111"/>
      <c r="AH81" s="144"/>
      <c r="AI81" s="113"/>
      <c r="AJ81" s="105"/>
      <c r="AK81" s="105"/>
      <c r="AL81" s="82"/>
      <c r="AM81" s="148" t="s">
        <v>50</v>
      </c>
      <c r="AN81" s="151" t="s">
        <v>80</v>
      </c>
    </row>
    <row r="82" spans="1:40" ht="24.95" customHeight="1">
      <c r="A82" s="302"/>
      <c r="B82" s="302"/>
      <c r="C82" s="379"/>
      <c r="D82" s="382"/>
      <c r="E82" s="17">
        <v>4</v>
      </c>
      <c r="F82" s="175" t="s">
        <v>81</v>
      </c>
      <c r="G82" s="391"/>
      <c r="H82" s="161"/>
      <c r="I82" s="163"/>
      <c r="J82" s="163"/>
      <c r="K82" s="161"/>
      <c r="L82" s="161"/>
      <c r="M82" s="161"/>
      <c r="N82" s="161"/>
      <c r="O82" s="161"/>
      <c r="P82" s="161"/>
      <c r="Q82" s="163"/>
      <c r="R82" s="163"/>
      <c r="S82" s="163"/>
      <c r="T82" s="163"/>
      <c r="U82" s="163"/>
      <c r="V82" s="163"/>
      <c r="W82" s="364"/>
      <c r="X82" s="172"/>
      <c r="Y82" s="172"/>
      <c r="Z82" s="27"/>
      <c r="AA82" s="123"/>
      <c r="AB82" s="123">
        <v>1</v>
      </c>
      <c r="AC82" s="145"/>
      <c r="AD82" s="145"/>
      <c r="AE82" s="145"/>
      <c r="AF82" s="106" t="s">
        <v>82</v>
      </c>
      <c r="AG82" s="106" t="s">
        <v>82</v>
      </c>
      <c r="AH82" s="106" t="s">
        <v>82</v>
      </c>
      <c r="AI82" s="106" t="s">
        <v>82</v>
      </c>
      <c r="AJ82" s="105"/>
      <c r="AK82" s="105"/>
      <c r="AL82" s="82"/>
      <c r="AM82" s="148" t="s">
        <v>50</v>
      </c>
      <c r="AN82" s="151" t="s">
        <v>80</v>
      </c>
    </row>
    <row r="83" spans="1:40" ht="24.95" customHeight="1">
      <c r="A83" s="300">
        <v>24</v>
      </c>
      <c r="B83" s="300" t="s">
        <v>189</v>
      </c>
      <c r="C83" s="377" t="s">
        <v>74</v>
      </c>
      <c r="D83" s="390" t="s">
        <v>190</v>
      </c>
      <c r="E83" s="17">
        <v>1</v>
      </c>
      <c r="F83" s="9" t="s">
        <v>46</v>
      </c>
      <c r="G83" s="383" t="s">
        <v>191</v>
      </c>
      <c r="H83" s="375">
        <v>1002.5</v>
      </c>
      <c r="I83" s="375">
        <v>1224.03</v>
      </c>
      <c r="J83" s="375">
        <v>1100.8699999999999</v>
      </c>
      <c r="K83" s="373">
        <v>41681</v>
      </c>
      <c r="L83" s="373">
        <v>41719</v>
      </c>
      <c r="M83" s="373">
        <v>41726</v>
      </c>
      <c r="N83" s="373"/>
      <c r="O83" s="373"/>
      <c r="P83" s="373" t="s">
        <v>187</v>
      </c>
      <c r="Q83" s="375">
        <v>105121986</v>
      </c>
      <c r="R83" s="375">
        <v>3288000</v>
      </c>
      <c r="S83" s="375"/>
      <c r="T83" s="375"/>
      <c r="U83" s="375"/>
      <c r="V83" s="375"/>
      <c r="W83" s="362" t="s">
        <v>192</v>
      </c>
      <c r="X83" s="172"/>
      <c r="Y83" s="172"/>
      <c r="Z83" s="27"/>
      <c r="AA83" s="137"/>
      <c r="AB83" s="123"/>
      <c r="AC83" s="123"/>
      <c r="AD83" s="123"/>
      <c r="AE83" s="123"/>
      <c r="AF83" s="123"/>
      <c r="AG83" s="123"/>
      <c r="AH83" s="138" t="s">
        <v>82</v>
      </c>
      <c r="AI83" s="138" t="s">
        <v>82</v>
      </c>
      <c r="AJ83" s="110">
        <v>1</v>
      </c>
      <c r="AK83" s="105"/>
      <c r="AL83" s="82"/>
      <c r="AM83" s="148" t="s">
        <v>50</v>
      </c>
      <c r="AN83" s="151" t="s">
        <v>74</v>
      </c>
    </row>
    <row r="84" spans="1:40" ht="24.95" customHeight="1">
      <c r="A84" s="301"/>
      <c r="B84" s="301"/>
      <c r="C84" s="378"/>
      <c r="D84" s="381"/>
      <c r="E84" s="17">
        <v>2</v>
      </c>
      <c r="F84" s="9" t="s">
        <v>52</v>
      </c>
      <c r="G84" s="384"/>
      <c r="H84" s="376"/>
      <c r="I84" s="376"/>
      <c r="J84" s="376"/>
      <c r="K84" s="374"/>
      <c r="L84" s="374"/>
      <c r="M84" s="374"/>
      <c r="N84" s="374"/>
      <c r="O84" s="374"/>
      <c r="P84" s="374"/>
      <c r="Q84" s="376"/>
      <c r="R84" s="376"/>
      <c r="S84" s="376"/>
      <c r="T84" s="376"/>
      <c r="U84" s="376"/>
      <c r="V84" s="376"/>
      <c r="W84" s="363"/>
      <c r="X84" s="172"/>
      <c r="Y84" s="172"/>
      <c r="Z84" s="27"/>
      <c r="AA84" s="136"/>
      <c r="AB84" s="110"/>
      <c r="AC84" s="110"/>
      <c r="AD84" s="110"/>
      <c r="AE84" s="110"/>
      <c r="AF84" s="123"/>
      <c r="AG84" s="123"/>
      <c r="AH84" s="115"/>
      <c r="AI84" s="123"/>
      <c r="AJ84" s="123">
        <v>1</v>
      </c>
      <c r="AK84" s="105"/>
      <c r="AL84" s="82"/>
      <c r="AM84" s="148" t="s">
        <v>50</v>
      </c>
      <c r="AN84" s="151" t="s">
        <v>74</v>
      </c>
    </row>
    <row r="85" spans="1:40" ht="24.95" customHeight="1">
      <c r="A85" s="301"/>
      <c r="B85" s="301"/>
      <c r="C85" s="378"/>
      <c r="D85" s="381"/>
      <c r="E85" s="17">
        <v>3</v>
      </c>
      <c r="F85" s="21" t="s">
        <v>53</v>
      </c>
      <c r="G85" s="384"/>
      <c r="H85" s="376"/>
      <c r="I85" s="376"/>
      <c r="J85" s="376"/>
      <c r="K85" s="374"/>
      <c r="L85" s="374"/>
      <c r="M85" s="374"/>
      <c r="N85" s="374"/>
      <c r="O85" s="374"/>
      <c r="P85" s="374"/>
      <c r="Q85" s="376"/>
      <c r="R85" s="376"/>
      <c r="S85" s="376"/>
      <c r="T85" s="376"/>
      <c r="U85" s="376"/>
      <c r="V85" s="376"/>
      <c r="W85" s="363"/>
      <c r="X85" s="172"/>
      <c r="Y85" s="172"/>
      <c r="Z85" s="27"/>
      <c r="AA85" s="136"/>
      <c r="AB85" s="110"/>
      <c r="AC85" s="110"/>
      <c r="AD85" s="110"/>
      <c r="AE85" s="110"/>
      <c r="AF85" s="123"/>
      <c r="AG85" s="123"/>
      <c r="AH85" s="115"/>
      <c r="AI85" s="123"/>
      <c r="AJ85" s="123">
        <v>1</v>
      </c>
      <c r="AK85" s="105"/>
      <c r="AL85" s="82"/>
      <c r="AM85" s="148" t="s">
        <v>50</v>
      </c>
      <c r="AN85" s="151" t="s">
        <v>74</v>
      </c>
    </row>
    <row r="86" spans="1:40" ht="24.95" customHeight="1">
      <c r="A86" s="302"/>
      <c r="B86" s="302"/>
      <c r="C86" s="379"/>
      <c r="D86" s="382"/>
      <c r="E86" s="17">
        <v>4</v>
      </c>
      <c r="F86" s="175" t="s">
        <v>81</v>
      </c>
      <c r="G86" s="385"/>
      <c r="H86" s="163"/>
      <c r="I86" s="163"/>
      <c r="J86" s="163"/>
      <c r="K86" s="161"/>
      <c r="L86" s="161"/>
      <c r="M86" s="161"/>
      <c r="N86" s="161"/>
      <c r="O86" s="161"/>
      <c r="P86" s="161"/>
      <c r="Q86" s="163"/>
      <c r="R86" s="163"/>
      <c r="S86" s="163"/>
      <c r="T86" s="163"/>
      <c r="U86" s="163"/>
      <c r="V86" s="163"/>
      <c r="W86" s="364"/>
      <c r="X86" s="172"/>
      <c r="Y86" s="172"/>
      <c r="Z86" s="27"/>
      <c r="AA86" s="137"/>
      <c r="AB86" s="123"/>
      <c r="AC86" s="123"/>
      <c r="AD86" s="123"/>
      <c r="AE86" s="123"/>
      <c r="AF86" s="138" t="s">
        <v>82</v>
      </c>
      <c r="AG86" s="138" t="s">
        <v>82</v>
      </c>
      <c r="AH86" s="138" t="s">
        <v>82</v>
      </c>
      <c r="AI86" s="138" t="s">
        <v>82</v>
      </c>
      <c r="AJ86" s="123">
        <v>1</v>
      </c>
      <c r="AK86" s="105"/>
      <c r="AL86" s="82"/>
      <c r="AM86" s="148" t="s">
        <v>50</v>
      </c>
      <c r="AN86" s="151" t="s">
        <v>74</v>
      </c>
    </row>
    <row r="87" spans="1:40" ht="24.95" customHeight="1">
      <c r="A87" s="300">
        <v>25</v>
      </c>
      <c r="B87" s="300" t="s">
        <v>193</v>
      </c>
      <c r="C87" s="377" t="s">
        <v>194</v>
      </c>
      <c r="D87" s="390" t="s">
        <v>195</v>
      </c>
      <c r="E87" s="17">
        <v>1</v>
      </c>
      <c r="F87" s="9" t="s">
        <v>46</v>
      </c>
      <c r="G87" s="383" t="s">
        <v>196</v>
      </c>
      <c r="H87" s="373">
        <v>1002.5</v>
      </c>
      <c r="I87" s="375">
        <v>1268.28</v>
      </c>
      <c r="J87" s="375">
        <v>1140.68</v>
      </c>
      <c r="K87" s="373">
        <v>41681</v>
      </c>
      <c r="L87" s="373">
        <v>41719</v>
      </c>
      <c r="M87" s="373">
        <v>41726</v>
      </c>
      <c r="N87" s="373"/>
      <c r="O87" s="373"/>
      <c r="P87" s="373"/>
      <c r="Q87" s="375">
        <v>108615677</v>
      </c>
      <c r="R87" s="375">
        <v>3645000</v>
      </c>
      <c r="S87" s="375"/>
      <c r="T87" s="375"/>
      <c r="U87" s="375"/>
      <c r="V87" s="375"/>
      <c r="W87" s="362" t="s">
        <v>197</v>
      </c>
      <c r="X87" s="172"/>
      <c r="Y87" s="172"/>
      <c r="Z87" s="29"/>
      <c r="AA87" s="110"/>
      <c r="AB87" s="123">
        <v>1</v>
      </c>
      <c r="AC87" s="146"/>
      <c r="AD87" s="146"/>
      <c r="AE87" s="147"/>
      <c r="AF87" s="105"/>
      <c r="AG87" s="105"/>
      <c r="AH87" s="107"/>
      <c r="AI87" s="105"/>
      <c r="AJ87" s="105"/>
      <c r="AK87" s="105"/>
      <c r="AL87" s="82"/>
      <c r="AM87" s="148" t="s">
        <v>50</v>
      </c>
      <c r="AN87" s="151" t="s">
        <v>153</v>
      </c>
    </row>
    <row r="88" spans="1:40" ht="24.95" customHeight="1">
      <c r="A88" s="301"/>
      <c r="B88" s="301"/>
      <c r="C88" s="378"/>
      <c r="D88" s="381"/>
      <c r="E88" s="17">
        <v>2</v>
      </c>
      <c r="F88" s="9" t="s">
        <v>52</v>
      </c>
      <c r="G88" s="384"/>
      <c r="H88" s="374"/>
      <c r="I88" s="376"/>
      <c r="J88" s="376"/>
      <c r="K88" s="374"/>
      <c r="L88" s="374"/>
      <c r="M88" s="374"/>
      <c r="N88" s="374"/>
      <c r="O88" s="374"/>
      <c r="P88" s="374"/>
      <c r="Q88" s="376"/>
      <c r="R88" s="376"/>
      <c r="S88" s="376"/>
      <c r="T88" s="376"/>
      <c r="U88" s="376"/>
      <c r="V88" s="376"/>
      <c r="W88" s="363"/>
      <c r="X88" s="172"/>
      <c r="Y88" s="172"/>
      <c r="Z88" s="29"/>
      <c r="AA88" s="110"/>
      <c r="AB88" s="123">
        <v>1</v>
      </c>
      <c r="AC88" s="146"/>
      <c r="AD88" s="146"/>
      <c r="AE88" s="147"/>
      <c r="AF88" s="105"/>
      <c r="AG88" s="105"/>
      <c r="AH88" s="107"/>
      <c r="AI88" s="105"/>
      <c r="AJ88" s="105"/>
      <c r="AK88" s="105"/>
      <c r="AL88" s="82"/>
      <c r="AM88" s="148" t="s">
        <v>50</v>
      </c>
      <c r="AN88" s="151" t="s">
        <v>153</v>
      </c>
    </row>
    <row r="89" spans="1:40" ht="24.95" customHeight="1">
      <c r="A89" s="301"/>
      <c r="B89" s="301"/>
      <c r="C89" s="378"/>
      <c r="D89" s="381"/>
      <c r="E89" s="17">
        <v>3</v>
      </c>
      <c r="F89" s="21" t="s">
        <v>53</v>
      </c>
      <c r="G89" s="384"/>
      <c r="H89" s="374"/>
      <c r="I89" s="376"/>
      <c r="J89" s="376"/>
      <c r="K89" s="374"/>
      <c r="L89" s="374"/>
      <c r="M89" s="374"/>
      <c r="N89" s="374"/>
      <c r="O89" s="374"/>
      <c r="P89" s="374"/>
      <c r="Q89" s="376"/>
      <c r="R89" s="376"/>
      <c r="S89" s="376"/>
      <c r="T89" s="376"/>
      <c r="U89" s="376"/>
      <c r="V89" s="376"/>
      <c r="W89" s="363"/>
      <c r="X89" s="172"/>
      <c r="Y89" s="172"/>
      <c r="Z89" s="29"/>
      <c r="AA89" s="110"/>
      <c r="AB89" s="123">
        <v>1</v>
      </c>
      <c r="AC89" s="146"/>
      <c r="AD89" s="146"/>
      <c r="AE89" s="146"/>
      <c r="AF89" s="105"/>
      <c r="AG89" s="105"/>
      <c r="AH89" s="107"/>
      <c r="AI89" s="105"/>
      <c r="AJ89" s="105"/>
      <c r="AK89" s="105"/>
      <c r="AL89" s="82"/>
      <c r="AM89" s="148" t="s">
        <v>50</v>
      </c>
      <c r="AN89" s="151" t="s">
        <v>153</v>
      </c>
    </row>
    <row r="90" spans="1:40" ht="24.95" customHeight="1">
      <c r="A90" s="302"/>
      <c r="B90" s="302"/>
      <c r="C90" s="379"/>
      <c r="D90" s="382"/>
      <c r="E90" s="17">
        <v>4</v>
      </c>
      <c r="F90" s="175" t="s">
        <v>81</v>
      </c>
      <c r="G90" s="385"/>
      <c r="H90" s="161"/>
      <c r="I90" s="163"/>
      <c r="J90" s="163"/>
      <c r="K90" s="161"/>
      <c r="L90" s="161"/>
      <c r="M90" s="161"/>
      <c r="N90" s="161"/>
      <c r="O90" s="161"/>
      <c r="P90" s="161"/>
      <c r="Q90" s="163"/>
      <c r="R90" s="163"/>
      <c r="S90" s="163"/>
      <c r="T90" s="163"/>
      <c r="U90" s="163"/>
      <c r="V90" s="163"/>
      <c r="W90" s="364"/>
      <c r="X90" s="172"/>
      <c r="Y90" s="172"/>
      <c r="Z90" s="29"/>
      <c r="AA90" s="110"/>
      <c r="AB90" s="123">
        <v>1</v>
      </c>
      <c r="AC90" s="146"/>
      <c r="AD90" s="146"/>
      <c r="AE90" s="146"/>
      <c r="AF90" s="106" t="s">
        <v>82</v>
      </c>
      <c r="AG90" s="106" t="s">
        <v>82</v>
      </c>
      <c r="AH90" s="106" t="s">
        <v>82</v>
      </c>
      <c r="AI90" s="106" t="s">
        <v>82</v>
      </c>
      <c r="AJ90" s="105"/>
      <c r="AK90" s="105"/>
      <c r="AL90" s="82"/>
      <c r="AM90" s="148" t="s">
        <v>50</v>
      </c>
      <c r="AN90" s="151" t="s">
        <v>153</v>
      </c>
    </row>
    <row r="91" spans="1:40" ht="24.95" customHeight="1">
      <c r="A91" s="303">
        <v>26</v>
      </c>
      <c r="B91" s="303" t="s">
        <v>198</v>
      </c>
      <c r="C91" s="386" t="s">
        <v>199</v>
      </c>
      <c r="D91" s="387" t="s">
        <v>200</v>
      </c>
      <c r="E91" s="17">
        <v>1</v>
      </c>
      <c r="F91" s="9" t="s">
        <v>46</v>
      </c>
      <c r="G91" s="388" t="s">
        <v>201</v>
      </c>
      <c r="H91" s="368">
        <v>1002.5</v>
      </c>
      <c r="I91" s="368">
        <v>1243.2</v>
      </c>
      <c r="J91" s="368">
        <v>1118.1099999999999</v>
      </c>
      <c r="K91" s="367">
        <v>41681</v>
      </c>
      <c r="L91" s="367">
        <v>41719</v>
      </c>
      <c r="M91" s="367">
        <v>41726</v>
      </c>
      <c r="N91" s="367"/>
      <c r="O91" s="367"/>
      <c r="P91" s="367"/>
      <c r="Q91" s="368">
        <v>108613047</v>
      </c>
      <c r="R91" s="368"/>
      <c r="S91" s="368"/>
      <c r="T91" s="368"/>
      <c r="U91" s="368"/>
      <c r="V91" s="368"/>
      <c r="W91" s="389" t="s">
        <v>202</v>
      </c>
      <c r="X91" s="172"/>
      <c r="Y91" s="172"/>
      <c r="Z91" s="29"/>
      <c r="AA91" s="123"/>
      <c r="AB91" s="123"/>
      <c r="AC91" s="123"/>
      <c r="AD91" s="123">
        <v>1</v>
      </c>
      <c r="AE91" s="111"/>
      <c r="AF91" s="111"/>
      <c r="AG91" s="105"/>
      <c r="AH91" s="107"/>
      <c r="AI91" s="105"/>
      <c r="AJ91" s="105"/>
      <c r="AK91" s="105"/>
      <c r="AL91" s="85"/>
      <c r="AM91" s="150" t="s">
        <v>50</v>
      </c>
      <c r="AN91" s="151" t="s">
        <v>153</v>
      </c>
    </row>
    <row r="92" spans="1:40" ht="24.95" customHeight="1">
      <c r="A92" s="303"/>
      <c r="B92" s="303"/>
      <c r="C92" s="386"/>
      <c r="D92" s="387"/>
      <c r="E92" s="17">
        <v>2</v>
      </c>
      <c r="F92" s="9" t="s">
        <v>52</v>
      </c>
      <c r="G92" s="388"/>
      <c r="H92" s="368"/>
      <c r="I92" s="368"/>
      <c r="J92" s="368"/>
      <c r="K92" s="367"/>
      <c r="L92" s="367"/>
      <c r="M92" s="367"/>
      <c r="N92" s="367"/>
      <c r="O92" s="367"/>
      <c r="P92" s="367"/>
      <c r="Q92" s="368"/>
      <c r="R92" s="368"/>
      <c r="S92" s="368"/>
      <c r="T92" s="368"/>
      <c r="U92" s="368"/>
      <c r="V92" s="368"/>
      <c r="W92" s="389"/>
      <c r="X92" s="172"/>
      <c r="Y92" s="172"/>
      <c r="Z92" s="29">
        <v>1</v>
      </c>
      <c r="AA92" s="145"/>
      <c r="AB92" s="145"/>
      <c r="AC92" s="145"/>
      <c r="AD92" s="111"/>
      <c r="AE92" s="111"/>
      <c r="AF92" s="111"/>
      <c r="AG92" s="105"/>
      <c r="AH92" s="107"/>
      <c r="AI92" s="105"/>
      <c r="AJ92" s="105"/>
      <c r="AK92" s="105"/>
      <c r="AL92" s="85" t="s">
        <v>113</v>
      </c>
      <c r="AM92" s="150" t="s">
        <v>50</v>
      </c>
      <c r="AN92" s="151" t="s">
        <v>153</v>
      </c>
    </row>
    <row r="93" spans="1:40" ht="24.95" customHeight="1">
      <c r="A93" s="303"/>
      <c r="B93" s="303"/>
      <c r="C93" s="386"/>
      <c r="D93" s="387"/>
      <c r="E93" s="17">
        <v>3</v>
      </c>
      <c r="F93" s="9" t="s">
        <v>53</v>
      </c>
      <c r="G93" s="388"/>
      <c r="H93" s="368"/>
      <c r="I93" s="368"/>
      <c r="J93" s="368"/>
      <c r="K93" s="367"/>
      <c r="L93" s="367"/>
      <c r="M93" s="367"/>
      <c r="N93" s="367"/>
      <c r="O93" s="367"/>
      <c r="P93" s="367"/>
      <c r="Q93" s="368"/>
      <c r="R93" s="368"/>
      <c r="S93" s="368"/>
      <c r="T93" s="368"/>
      <c r="U93" s="368"/>
      <c r="V93" s="368"/>
      <c r="W93" s="389"/>
      <c r="X93" s="172"/>
      <c r="Y93" s="172"/>
      <c r="Z93" s="29"/>
      <c r="AA93" s="110"/>
      <c r="AB93" s="123"/>
      <c r="AC93" s="123"/>
      <c r="AD93" s="123"/>
      <c r="AE93" s="123">
        <v>1</v>
      </c>
      <c r="AF93" s="111"/>
      <c r="AG93" s="105"/>
      <c r="AH93" s="107"/>
      <c r="AI93" s="105"/>
      <c r="AJ93" s="105"/>
      <c r="AK93" s="105"/>
      <c r="AL93" s="85"/>
      <c r="AM93" s="150" t="s">
        <v>50</v>
      </c>
      <c r="AN93" s="151" t="s">
        <v>153</v>
      </c>
    </row>
    <row r="94" spans="1:40" ht="24.95" customHeight="1">
      <c r="A94" s="300"/>
      <c r="B94" s="300"/>
      <c r="C94" s="377"/>
      <c r="D94" s="390"/>
      <c r="E94" s="211">
        <v>4</v>
      </c>
      <c r="F94" s="173" t="s">
        <v>81</v>
      </c>
      <c r="G94" s="383"/>
      <c r="H94" s="162"/>
      <c r="I94" s="162"/>
      <c r="J94" s="162"/>
      <c r="K94" s="160"/>
      <c r="L94" s="160"/>
      <c r="M94" s="160"/>
      <c r="N94" s="160"/>
      <c r="O94" s="160"/>
      <c r="P94" s="160"/>
      <c r="Q94" s="162"/>
      <c r="R94" s="162"/>
      <c r="S94" s="162"/>
      <c r="T94" s="162"/>
      <c r="U94" s="162"/>
      <c r="V94" s="162"/>
      <c r="W94" s="362"/>
      <c r="X94" s="172"/>
      <c r="Y94" s="172"/>
      <c r="Z94" s="29"/>
      <c r="AA94" s="123"/>
      <c r="AB94" s="123">
        <v>1</v>
      </c>
      <c r="AC94" s="111"/>
      <c r="AD94" s="111"/>
      <c r="AE94" s="111"/>
      <c r="AF94" s="106" t="s">
        <v>82</v>
      </c>
      <c r="AG94" s="106" t="s">
        <v>82</v>
      </c>
      <c r="AH94" s="106" t="s">
        <v>82</v>
      </c>
      <c r="AI94" s="106" t="s">
        <v>82</v>
      </c>
      <c r="AJ94" s="105"/>
      <c r="AK94" s="105"/>
      <c r="AL94" s="85"/>
      <c r="AM94" s="150" t="s">
        <v>50</v>
      </c>
      <c r="AN94" s="151" t="s">
        <v>153</v>
      </c>
    </row>
    <row r="95" spans="1:40" s="210" customFormat="1" ht="19.5" customHeight="1">
      <c r="A95" s="221" t="s">
        <v>388</v>
      </c>
      <c r="B95" s="218"/>
      <c r="C95" s="217"/>
      <c r="D95" s="219"/>
      <c r="E95" s="220"/>
      <c r="F95" s="222">
        <v>56</v>
      </c>
      <c r="G95" s="213"/>
      <c r="H95" s="214"/>
      <c r="I95" s="214"/>
      <c r="J95" s="214"/>
      <c r="K95" s="215"/>
      <c r="L95" s="215"/>
      <c r="M95" s="215"/>
      <c r="N95" s="215"/>
      <c r="O95" s="215"/>
      <c r="P95" s="215"/>
      <c r="Q95" s="214"/>
      <c r="R95" s="214"/>
      <c r="S95" s="214"/>
      <c r="T95" s="214"/>
      <c r="U95" s="214"/>
      <c r="V95" s="214"/>
      <c r="W95" s="216"/>
      <c r="X95" s="212">
        <f>SUM(X6:X94)</f>
        <v>0</v>
      </c>
      <c r="Y95" s="212">
        <f t="shared" ref="Y95:AK95" si="0">SUM(Y6:Y94)</f>
        <v>1</v>
      </c>
      <c r="Z95" s="212">
        <f t="shared" si="0"/>
        <v>7</v>
      </c>
      <c r="AA95" s="212">
        <f t="shared" si="0"/>
        <v>5</v>
      </c>
      <c r="AB95" s="212">
        <f t="shared" si="0"/>
        <v>14</v>
      </c>
      <c r="AC95" s="212">
        <f t="shared" si="0"/>
        <v>1</v>
      </c>
      <c r="AD95" s="212">
        <f t="shared" si="0"/>
        <v>4</v>
      </c>
      <c r="AE95" s="212">
        <f t="shared" si="0"/>
        <v>11</v>
      </c>
      <c r="AF95" s="212">
        <f t="shared" si="0"/>
        <v>0</v>
      </c>
      <c r="AG95" s="212">
        <f t="shared" si="0"/>
        <v>4</v>
      </c>
      <c r="AH95" s="212">
        <f t="shared" si="0"/>
        <v>1</v>
      </c>
      <c r="AI95" s="212">
        <f t="shared" si="0"/>
        <v>6</v>
      </c>
      <c r="AJ95" s="212">
        <f t="shared" si="0"/>
        <v>13</v>
      </c>
      <c r="AK95" s="212">
        <f t="shared" si="0"/>
        <v>20</v>
      </c>
      <c r="AL95" s="223"/>
      <c r="AM95" s="224"/>
      <c r="AN95" s="225"/>
    </row>
    <row r="96" spans="1:40" s="208" customFormat="1">
      <c r="A96" s="192"/>
      <c r="B96" s="192"/>
      <c r="C96" s="193"/>
      <c r="D96" s="194"/>
      <c r="E96" s="195"/>
      <c r="F96" s="196"/>
      <c r="G96" s="197"/>
      <c r="H96" s="198"/>
      <c r="I96" s="198"/>
      <c r="J96" s="198"/>
      <c r="K96" s="199"/>
      <c r="L96" s="199"/>
      <c r="M96" s="199"/>
      <c r="N96" s="199"/>
      <c r="O96" s="199"/>
      <c r="P96" s="199"/>
      <c r="Q96" s="198"/>
      <c r="R96" s="198"/>
      <c r="S96" s="198"/>
      <c r="T96" s="198"/>
      <c r="U96" s="198"/>
      <c r="V96" s="198"/>
      <c r="W96" s="203"/>
      <c r="X96" s="203"/>
      <c r="Y96" s="203"/>
      <c r="Z96" s="204"/>
      <c r="AA96" s="209"/>
      <c r="AB96" s="209"/>
      <c r="AC96" s="205"/>
      <c r="AD96" s="205"/>
      <c r="AE96" s="205"/>
      <c r="AF96" s="206"/>
      <c r="AG96" s="206"/>
      <c r="AH96" s="206"/>
      <c r="AI96" s="206"/>
      <c r="AJ96" s="207"/>
      <c r="AK96" s="207"/>
      <c r="AL96" s="200"/>
      <c r="AM96" s="201"/>
      <c r="AN96" s="202"/>
    </row>
    <row r="97" spans="6:37" ht="29.25" customHeight="1">
      <c r="F97" s="222" t="s">
        <v>46</v>
      </c>
      <c r="X97" s="226">
        <f>SUM(X6,X9,X12,X15,X18,X22,X25,X28,X31,X34,X37,X40,X43,X47,X50,X53,X56,X60,X64,X67,X71,X75,X79,X83,X87,X91)</f>
        <v>0</v>
      </c>
      <c r="Y97" s="226">
        <f t="shared" ref="Y97:AK97" si="1">SUM(Y6,Y9,Y12,Y15,Y18,Y22,Y25,Y28,Y31,Y34,Y37,Y40,Y43,Y47,Y50,Y53,Y56,Y60,Y64,Y67,Y71,Y75,Y79,Y83,Y87,Y91)</f>
        <v>1</v>
      </c>
      <c r="Z97" s="226">
        <f t="shared" si="1"/>
        <v>1</v>
      </c>
      <c r="AA97" s="226">
        <f t="shared" si="1"/>
        <v>1</v>
      </c>
      <c r="AB97" s="226">
        <f t="shared" si="1"/>
        <v>6</v>
      </c>
      <c r="AC97" s="226">
        <f t="shared" si="1"/>
        <v>0</v>
      </c>
      <c r="AD97" s="226">
        <f t="shared" si="1"/>
        <v>1</v>
      </c>
      <c r="AE97" s="226">
        <f t="shared" si="1"/>
        <v>2</v>
      </c>
      <c r="AF97" s="226">
        <f t="shared" si="1"/>
        <v>0</v>
      </c>
      <c r="AG97" s="226">
        <f t="shared" si="1"/>
        <v>3</v>
      </c>
      <c r="AH97" s="226">
        <f t="shared" si="1"/>
        <v>1</v>
      </c>
      <c r="AI97" s="226">
        <f t="shared" si="1"/>
        <v>0</v>
      </c>
      <c r="AJ97" s="226">
        <f t="shared" si="1"/>
        <v>3</v>
      </c>
      <c r="AK97" s="226">
        <f t="shared" si="1"/>
        <v>7</v>
      </c>
    </row>
    <row r="98" spans="6:37" ht="24.95" customHeight="1">
      <c r="F98" s="222" t="s">
        <v>52</v>
      </c>
      <c r="X98" s="226">
        <f>SUM(X7,X10,X13,X16,X19,X23,X26,X29,X32,X35,X38,X41,X44,X48,X51,X54,X57,X61,X65,X68,X72,X76,X80,X84,X88,X92)</f>
        <v>0</v>
      </c>
      <c r="Y98" s="226">
        <f t="shared" ref="Y98:AK98" si="2">SUM(Y7,Y10,Y13,Y16,Y19,Y23,Y26,Y29,Y32,Y35,Y38,Y41,Y44,Y48,Y51,Y54,Y57,Y61,Y65,Y68,Y72,Y76,Y80,Y84,Y88,Y92)</f>
        <v>0</v>
      </c>
      <c r="Z98" s="226">
        <f t="shared" si="2"/>
        <v>3</v>
      </c>
      <c r="AA98" s="226">
        <f t="shared" si="2"/>
        <v>1</v>
      </c>
      <c r="AB98" s="226">
        <f t="shared" si="2"/>
        <v>3</v>
      </c>
      <c r="AC98" s="226">
        <f t="shared" si="2"/>
        <v>0</v>
      </c>
      <c r="AD98" s="226">
        <f t="shared" si="2"/>
        <v>1</v>
      </c>
      <c r="AE98" s="226">
        <f t="shared" si="2"/>
        <v>4</v>
      </c>
      <c r="AF98" s="226">
        <f t="shared" si="2"/>
        <v>0</v>
      </c>
      <c r="AG98" s="226">
        <f t="shared" si="2"/>
        <v>1</v>
      </c>
      <c r="AH98" s="226">
        <f t="shared" si="2"/>
        <v>0</v>
      </c>
      <c r="AI98" s="226">
        <f t="shared" si="2"/>
        <v>4</v>
      </c>
      <c r="AJ98" s="226">
        <f t="shared" si="2"/>
        <v>3</v>
      </c>
      <c r="AK98" s="226">
        <f t="shared" si="2"/>
        <v>5</v>
      </c>
    </row>
    <row r="99" spans="6:37" ht="24.95" customHeight="1">
      <c r="F99" s="222" t="s">
        <v>53</v>
      </c>
      <c r="X99" s="226">
        <f>SUM(X8,X14,X17,X20,X24,X27,X30,X33,X36,X39,X42,X45,X49,X52,X55,X58,X62,X66,X69,X73,X77,X81,X85,X89,X93)</f>
        <v>0</v>
      </c>
      <c r="Y99" s="226">
        <f t="shared" ref="Y99:AK99" si="3">SUM(Y8,Y14,Y17,Y20,Y24,Y27,Y30,Y33,Y36,Y39,Y42,Y45,Y49,Y52,Y55,Y58,Y62,Y66,Y69,Y73,Y77,Y81,Y85,Y89,Y93)</f>
        <v>0</v>
      </c>
      <c r="Z99" s="226">
        <f t="shared" si="3"/>
        <v>1</v>
      </c>
      <c r="AA99" s="226">
        <f t="shared" si="3"/>
        <v>3</v>
      </c>
      <c r="AB99" s="226">
        <f t="shared" si="3"/>
        <v>1</v>
      </c>
      <c r="AC99" s="226">
        <f t="shared" si="3"/>
        <v>0</v>
      </c>
      <c r="AD99" s="226">
        <f t="shared" si="3"/>
        <v>2</v>
      </c>
      <c r="AE99" s="226">
        <f t="shared" si="3"/>
        <v>4</v>
      </c>
      <c r="AF99" s="226">
        <f t="shared" si="3"/>
        <v>0</v>
      </c>
      <c r="AG99" s="226">
        <f t="shared" si="3"/>
        <v>0</v>
      </c>
      <c r="AH99" s="226">
        <f t="shared" si="3"/>
        <v>0</v>
      </c>
      <c r="AI99" s="226">
        <f t="shared" si="3"/>
        <v>2</v>
      </c>
      <c r="AJ99" s="226">
        <f t="shared" si="3"/>
        <v>5</v>
      </c>
      <c r="AK99" s="226">
        <f t="shared" si="3"/>
        <v>6</v>
      </c>
    </row>
    <row r="100" spans="6:37" ht="32.25" customHeight="1">
      <c r="F100" s="222" t="s">
        <v>81</v>
      </c>
      <c r="X100" s="226">
        <f>SUM(X21,X46,X59,X63,X70,X74,X78,X82,X86,X90,X94)</f>
        <v>0</v>
      </c>
      <c r="Y100" s="226">
        <f t="shared" ref="Y100:AK100" si="4">SUM(Y21,Y46,Y59,Y63,Y70,Y74,Y78,Y82,Y86,Y90,Y94)</f>
        <v>0</v>
      </c>
      <c r="Z100" s="226">
        <f t="shared" si="4"/>
        <v>2</v>
      </c>
      <c r="AA100" s="226">
        <f t="shared" si="4"/>
        <v>0</v>
      </c>
      <c r="AB100" s="226">
        <f t="shared" si="4"/>
        <v>3</v>
      </c>
      <c r="AC100" s="226">
        <f t="shared" si="4"/>
        <v>1</v>
      </c>
      <c r="AD100" s="226">
        <f t="shared" si="4"/>
        <v>0</v>
      </c>
      <c r="AE100" s="226">
        <f t="shared" si="4"/>
        <v>1</v>
      </c>
      <c r="AF100" s="226">
        <f t="shared" si="4"/>
        <v>0</v>
      </c>
      <c r="AG100" s="226">
        <f t="shared" si="4"/>
        <v>0</v>
      </c>
      <c r="AH100" s="226">
        <f t="shared" si="4"/>
        <v>0</v>
      </c>
      <c r="AI100" s="226">
        <f t="shared" si="4"/>
        <v>0</v>
      </c>
      <c r="AJ100" s="226">
        <f t="shared" si="4"/>
        <v>2</v>
      </c>
      <c r="AK100" s="226">
        <f t="shared" si="4"/>
        <v>2</v>
      </c>
    </row>
  </sheetData>
  <mergeCells count="577">
    <mergeCell ref="V91:V93"/>
    <mergeCell ref="W91:W94"/>
    <mergeCell ref="N91:N93"/>
    <mergeCell ref="O91:O93"/>
    <mergeCell ref="P91:P93"/>
    <mergeCell ref="Q91:Q93"/>
    <mergeCell ref="R91:R93"/>
    <mergeCell ref="S91:S93"/>
    <mergeCell ref="G91:G94"/>
    <mergeCell ref="H91:H93"/>
    <mergeCell ref="I91:I93"/>
    <mergeCell ref="J91:J93"/>
    <mergeCell ref="K91:K93"/>
    <mergeCell ref="L91:L93"/>
    <mergeCell ref="M91:M93"/>
    <mergeCell ref="T91:T93"/>
    <mergeCell ref="U91:U93"/>
    <mergeCell ref="T83:T85"/>
    <mergeCell ref="U83:U85"/>
    <mergeCell ref="V83:V85"/>
    <mergeCell ref="W83:W86"/>
    <mergeCell ref="G87:G90"/>
    <mergeCell ref="H87:H89"/>
    <mergeCell ref="I87:I89"/>
    <mergeCell ref="J87:J89"/>
    <mergeCell ref="K87:K89"/>
    <mergeCell ref="L87:L89"/>
    <mergeCell ref="Q87:Q89"/>
    <mergeCell ref="R87:R89"/>
    <mergeCell ref="S87:S89"/>
    <mergeCell ref="T87:T89"/>
    <mergeCell ref="M87:M89"/>
    <mergeCell ref="N87:N89"/>
    <mergeCell ref="O87:O89"/>
    <mergeCell ref="P87:P89"/>
    <mergeCell ref="U87:U89"/>
    <mergeCell ref="V87:V89"/>
    <mergeCell ref="W87:W90"/>
    <mergeCell ref="G83:G86"/>
    <mergeCell ref="H83:H85"/>
    <mergeCell ref="I83:I85"/>
    <mergeCell ref="J83:J85"/>
    <mergeCell ref="K83:K85"/>
    <mergeCell ref="P83:P85"/>
    <mergeCell ref="Q83:Q85"/>
    <mergeCell ref="R83:R85"/>
    <mergeCell ref="S83:S85"/>
    <mergeCell ref="L83:L85"/>
    <mergeCell ref="M83:M85"/>
    <mergeCell ref="N83:N85"/>
    <mergeCell ref="O83:O85"/>
    <mergeCell ref="T75:T77"/>
    <mergeCell ref="U75:U77"/>
    <mergeCell ref="V75:V77"/>
    <mergeCell ref="W75:W78"/>
    <mergeCell ref="G79:G82"/>
    <mergeCell ref="H79:H81"/>
    <mergeCell ref="I79:I81"/>
    <mergeCell ref="J79:J81"/>
    <mergeCell ref="K79:K81"/>
    <mergeCell ref="O79:O81"/>
    <mergeCell ref="P79:P81"/>
    <mergeCell ref="Q79:Q81"/>
    <mergeCell ref="R79:R81"/>
    <mergeCell ref="L79:L81"/>
    <mergeCell ref="M79:M81"/>
    <mergeCell ref="N79:N81"/>
    <mergeCell ref="S79:S81"/>
    <mergeCell ref="T79:T81"/>
    <mergeCell ref="U79:U81"/>
    <mergeCell ref="V79:V81"/>
    <mergeCell ref="W79:W82"/>
    <mergeCell ref="O75:O77"/>
    <mergeCell ref="P75:P77"/>
    <mergeCell ref="Q75:Q77"/>
    <mergeCell ref="R75:R77"/>
    <mergeCell ref="Q71:Q73"/>
    <mergeCell ref="R71:R73"/>
    <mergeCell ref="G71:G74"/>
    <mergeCell ref="H71:H73"/>
    <mergeCell ref="S75:S77"/>
    <mergeCell ref="G75:G78"/>
    <mergeCell ref="H75:H77"/>
    <mergeCell ref="I75:I77"/>
    <mergeCell ref="J75:J77"/>
    <mergeCell ref="K75:K77"/>
    <mergeCell ref="L75:L77"/>
    <mergeCell ref="M75:M77"/>
    <mergeCell ref="N75:N77"/>
    <mergeCell ref="K71:K73"/>
    <mergeCell ref="L71:L73"/>
    <mergeCell ref="M71:M73"/>
    <mergeCell ref="N71:N73"/>
    <mergeCell ref="I71:I73"/>
    <mergeCell ref="J71:J73"/>
    <mergeCell ref="W64:W66"/>
    <mergeCell ref="Y64:Y66"/>
    <mergeCell ref="G67:G70"/>
    <mergeCell ref="H67:H69"/>
    <mergeCell ref="I67:I69"/>
    <mergeCell ref="J67:J69"/>
    <mergeCell ref="K67:K69"/>
    <mergeCell ref="L67:L69"/>
    <mergeCell ref="M67:M69"/>
    <mergeCell ref="N67:N69"/>
    <mergeCell ref="G64:G66"/>
    <mergeCell ref="P64:P66"/>
    <mergeCell ref="R64:R66"/>
    <mergeCell ref="S64:S66"/>
    <mergeCell ref="T64:T66"/>
    <mergeCell ref="U64:U66"/>
    <mergeCell ref="V64:V66"/>
    <mergeCell ref="L64:L66"/>
    <mergeCell ref="M64:M66"/>
    <mergeCell ref="N64:N66"/>
    <mergeCell ref="O64:O66"/>
    <mergeCell ref="Q64:Q66"/>
    <mergeCell ref="I64:I66"/>
    <mergeCell ref="J64:J66"/>
    <mergeCell ref="K64:K66"/>
    <mergeCell ref="W56:W59"/>
    <mergeCell ref="G60:G63"/>
    <mergeCell ref="H60:H62"/>
    <mergeCell ref="I60:I62"/>
    <mergeCell ref="J60:J62"/>
    <mergeCell ref="K60:K62"/>
    <mergeCell ref="L60:L62"/>
    <mergeCell ref="G56:G59"/>
    <mergeCell ref="H56:H58"/>
    <mergeCell ref="I56:I58"/>
    <mergeCell ref="J56:J58"/>
    <mergeCell ref="K56:K58"/>
    <mergeCell ref="L56:L58"/>
    <mergeCell ref="Q60:Q62"/>
    <mergeCell ref="R60:R62"/>
    <mergeCell ref="S60:S62"/>
    <mergeCell ref="T60:T62"/>
    <mergeCell ref="M60:M62"/>
    <mergeCell ref="O60:O62"/>
    <mergeCell ref="P60:P62"/>
    <mergeCell ref="P56:P58"/>
    <mergeCell ref="U60:U62"/>
    <mergeCell ref="V60:V62"/>
    <mergeCell ref="W60:W63"/>
    <mergeCell ref="S43:S46"/>
    <mergeCell ref="T43:T46"/>
    <mergeCell ref="U43:U46"/>
    <mergeCell ref="V43:V46"/>
    <mergeCell ref="W43:W46"/>
    <mergeCell ref="G53:G55"/>
    <mergeCell ref="W53:W55"/>
    <mergeCell ref="G43:G46"/>
    <mergeCell ref="H43:H46"/>
    <mergeCell ref="I43:I46"/>
    <mergeCell ref="J43:J46"/>
    <mergeCell ref="K43:K46"/>
    <mergeCell ref="L43:L46"/>
    <mergeCell ref="H53:H55"/>
    <mergeCell ref="I53:I55"/>
    <mergeCell ref="J53:J55"/>
    <mergeCell ref="K53:K55"/>
    <mergeCell ref="L53:L55"/>
    <mergeCell ref="S50:S52"/>
    <mergeCell ref="T50:T52"/>
    <mergeCell ref="U50:U52"/>
    <mergeCell ref="V50:V52"/>
    <mergeCell ref="W50:W52"/>
    <mergeCell ref="M50:M52"/>
    <mergeCell ref="V34:V36"/>
    <mergeCell ref="W34:W36"/>
    <mergeCell ref="V31:V33"/>
    <mergeCell ref="W31:W33"/>
    <mergeCell ref="V28:V30"/>
    <mergeCell ref="W28:W30"/>
    <mergeCell ref="S22:S24"/>
    <mergeCell ref="T22:T24"/>
    <mergeCell ref="U22:U24"/>
    <mergeCell ref="V37:V39"/>
    <mergeCell ref="W37:W39"/>
    <mergeCell ref="M37:M39"/>
    <mergeCell ref="N37:N39"/>
    <mergeCell ref="O37:O39"/>
    <mergeCell ref="R40:R42"/>
    <mergeCell ref="S40:S42"/>
    <mergeCell ref="T40:T42"/>
    <mergeCell ref="U40:U42"/>
    <mergeCell ref="V40:V42"/>
    <mergeCell ref="W40:W42"/>
    <mergeCell ref="N50:N52"/>
    <mergeCell ref="O50:O52"/>
    <mergeCell ref="P50:P52"/>
    <mergeCell ref="V15:V17"/>
    <mergeCell ref="W15:W17"/>
    <mergeCell ref="G18:G21"/>
    <mergeCell ref="H18:H21"/>
    <mergeCell ref="I18:I21"/>
    <mergeCell ref="J18:J21"/>
    <mergeCell ref="K18:K21"/>
    <mergeCell ref="L18:L21"/>
    <mergeCell ref="M18:M21"/>
    <mergeCell ref="V18:V21"/>
    <mergeCell ref="W18:W21"/>
    <mergeCell ref="R9:R11"/>
    <mergeCell ref="G15:G17"/>
    <mergeCell ref="H15:H17"/>
    <mergeCell ref="I15:I17"/>
    <mergeCell ref="J15:J17"/>
    <mergeCell ref="K15:K17"/>
    <mergeCell ref="L15:L17"/>
    <mergeCell ref="M15:M17"/>
    <mergeCell ref="G40:G42"/>
    <mergeCell ref="H40:H42"/>
    <mergeCell ref="I40:I42"/>
    <mergeCell ref="J40:J42"/>
    <mergeCell ref="K40:K42"/>
    <mergeCell ref="L40:L42"/>
    <mergeCell ref="R34:R36"/>
    <mergeCell ref="G37:G39"/>
    <mergeCell ref="H37:H39"/>
    <mergeCell ref="I37:I39"/>
    <mergeCell ref="J37:J39"/>
    <mergeCell ref="K37:K39"/>
    <mergeCell ref="L37:L39"/>
    <mergeCell ref="H34:H36"/>
    <mergeCell ref="I34:I36"/>
    <mergeCell ref="J34:J36"/>
    <mergeCell ref="W67:W70"/>
    <mergeCell ref="S71:S73"/>
    <mergeCell ref="T71:T73"/>
    <mergeCell ref="U71:U73"/>
    <mergeCell ref="O67:O69"/>
    <mergeCell ref="P67:P70"/>
    <mergeCell ref="Q67:Q69"/>
    <mergeCell ref="V71:V73"/>
    <mergeCell ref="W71:W74"/>
    <mergeCell ref="O71:O73"/>
    <mergeCell ref="P71:P73"/>
    <mergeCell ref="M56:M58"/>
    <mergeCell ref="N56:N58"/>
    <mergeCell ref="O56:O58"/>
    <mergeCell ref="T53:T55"/>
    <mergeCell ref="U53:U55"/>
    <mergeCell ref="V53:V55"/>
    <mergeCell ref="N53:N55"/>
    <mergeCell ref="O53:O55"/>
    <mergeCell ref="P53:P55"/>
    <mergeCell ref="Q53:Q55"/>
    <mergeCell ref="R53:R55"/>
    <mergeCell ref="S53:S55"/>
    <mergeCell ref="M53:M55"/>
    <mergeCell ref="T56:T58"/>
    <mergeCell ref="U56:U58"/>
    <mergeCell ref="V56:V58"/>
    <mergeCell ref="R50:R52"/>
    <mergeCell ref="T47:T49"/>
    <mergeCell ref="U47:U49"/>
    <mergeCell ref="V47:V49"/>
    <mergeCell ref="W47:W49"/>
    <mergeCell ref="Q47:Q49"/>
    <mergeCell ref="R47:R49"/>
    <mergeCell ref="S47:S49"/>
    <mergeCell ref="Q56:Q58"/>
    <mergeCell ref="R56:R58"/>
    <mergeCell ref="S56:S58"/>
    <mergeCell ref="M43:M46"/>
    <mergeCell ref="N43:N46"/>
    <mergeCell ref="N40:N42"/>
    <mergeCell ref="O40:O42"/>
    <mergeCell ref="P40:P42"/>
    <mergeCell ref="Q40:Q42"/>
    <mergeCell ref="M40:M42"/>
    <mergeCell ref="G50:G52"/>
    <mergeCell ref="H50:H52"/>
    <mergeCell ref="I50:I52"/>
    <mergeCell ref="J50:J52"/>
    <mergeCell ref="K50:K52"/>
    <mergeCell ref="L50:L52"/>
    <mergeCell ref="N47:N49"/>
    <mergeCell ref="O47:O49"/>
    <mergeCell ref="P47:P49"/>
    <mergeCell ref="G47:G49"/>
    <mergeCell ref="H47:H49"/>
    <mergeCell ref="I47:I49"/>
    <mergeCell ref="J47:J49"/>
    <mergeCell ref="K47:K49"/>
    <mergeCell ref="L47:L49"/>
    <mergeCell ref="M47:M49"/>
    <mergeCell ref="Q50:Q52"/>
    <mergeCell ref="O43:O46"/>
    <mergeCell ref="P43:P46"/>
    <mergeCell ref="Q43:Q46"/>
    <mergeCell ref="Q34:Q36"/>
    <mergeCell ref="S31:S33"/>
    <mergeCell ref="T31:T33"/>
    <mergeCell ref="U31:U33"/>
    <mergeCell ref="Q31:Q33"/>
    <mergeCell ref="R31:R33"/>
    <mergeCell ref="P37:P39"/>
    <mergeCell ref="Q37:Q39"/>
    <mergeCell ref="R37:R39"/>
    <mergeCell ref="S37:S39"/>
    <mergeCell ref="T37:T39"/>
    <mergeCell ref="U37:U39"/>
    <mergeCell ref="S34:S36"/>
    <mergeCell ref="T34:T36"/>
    <mergeCell ref="U34:U36"/>
    <mergeCell ref="R43:R46"/>
    <mergeCell ref="K34:K36"/>
    <mergeCell ref="M31:M33"/>
    <mergeCell ref="N31:N33"/>
    <mergeCell ref="O31:O33"/>
    <mergeCell ref="P31:P33"/>
    <mergeCell ref="G31:G33"/>
    <mergeCell ref="H31:H33"/>
    <mergeCell ref="I31:I33"/>
    <mergeCell ref="J31:J33"/>
    <mergeCell ref="K31:K33"/>
    <mergeCell ref="L31:L33"/>
    <mergeCell ref="L34:L36"/>
    <mergeCell ref="M34:M36"/>
    <mergeCell ref="N34:N36"/>
    <mergeCell ref="O34:O36"/>
    <mergeCell ref="P34:P36"/>
    <mergeCell ref="N28:N30"/>
    <mergeCell ref="O28:O30"/>
    <mergeCell ref="P28:P30"/>
    <mergeCell ref="Q28:Q30"/>
    <mergeCell ref="R28:R30"/>
    <mergeCell ref="R25:R27"/>
    <mergeCell ref="V25:V27"/>
    <mergeCell ref="W25:W27"/>
    <mergeCell ref="G28:G30"/>
    <mergeCell ref="H28:H30"/>
    <mergeCell ref="I28:I30"/>
    <mergeCell ref="J28:J30"/>
    <mergeCell ref="K28:K30"/>
    <mergeCell ref="L28:L30"/>
    <mergeCell ref="M28:M30"/>
    <mergeCell ref="L25:L27"/>
    <mergeCell ref="M25:M27"/>
    <mergeCell ref="N25:N27"/>
    <mergeCell ref="O25:O27"/>
    <mergeCell ref="P25:P27"/>
    <mergeCell ref="Q25:Q27"/>
    <mergeCell ref="S25:S27"/>
    <mergeCell ref="T25:T27"/>
    <mergeCell ref="U25:U27"/>
    <mergeCell ref="V22:V24"/>
    <mergeCell ref="W22:W24"/>
    <mergeCell ref="G25:G27"/>
    <mergeCell ref="H25:H27"/>
    <mergeCell ref="I25:I27"/>
    <mergeCell ref="J25:J27"/>
    <mergeCell ref="K25:K27"/>
    <mergeCell ref="M22:M24"/>
    <mergeCell ref="N22:N24"/>
    <mergeCell ref="O22:O24"/>
    <mergeCell ref="P22:P24"/>
    <mergeCell ref="Q22:Q24"/>
    <mergeCell ref="R22:R24"/>
    <mergeCell ref="G22:G24"/>
    <mergeCell ref="H22:H24"/>
    <mergeCell ref="I22:I24"/>
    <mergeCell ref="J22:J24"/>
    <mergeCell ref="K22:K24"/>
    <mergeCell ref="L22:L24"/>
    <mergeCell ref="Q12:Q14"/>
    <mergeCell ref="R18:R21"/>
    <mergeCell ref="S18:S21"/>
    <mergeCell ref="T18:T21"/>
    <mergeCell ref="U18:U21"/>
    <mergeCell ref="N18:N21"/>
    <mergeCell ref="O18:O21"/>
    <mergeCell ref="P18:P21"/>
    <mergeCell ref="Q18:Q21"/>
    <mergeCell ref="Q15:Q17"/>
    <mergeCell ref="R15:R17"/>
    <mergeCell ref="S15:S17"/>
    <mergeCell ref="T15:T17"/>
    <mergeCell ref="N15:N17"/>
    <mergeCell ref="O15:O17"/>
    <mergeCell ref="P15:P17"/>
    <mergeCell ref="U15:U17"/>
    <mergeCell ref="U9:U11"/>
    <mergeCell ref="V9:V11"/>
    <mergeCell ref="W9:W11"/>
    <mergeCell ref="G12:G14"/>
    <mergeCell ref="H12:H14"/>
    <mergeCell ref="I12:I14"/>
    <mergeCell ref="J12:J14"/>
    <mergeCell ref="K12:K14"/>
    <mergeCell ref="L9:L11"/>
    <mergeCell ref="M9:M11"/>
    <mergeCell ref="N9:N11"/>
    <mergeCell ref="O9:O11"/>
    <mergeCell ref="P9:P11"/>
    <mergeCell ref="Q9:Q11"/>
    <mergeCell ref="S12:S14"/>
    <mergeCell ref="T12:T14"/>
    <mergeCell ref="U12:U14"/>
    <mergeCell ref="V12:V14"/>
    <mergeCell ref="W12:W14"/>
    <mergeCell ref="L12:L14"/>
    <mergeCell ref="M12:M14"/>
    <mergeCell ref="N12:N14"/>
    <mergeCell ref="O12:O14"/>
    <mergeCell ref="P12:P14"/>
    <mergeCell ref="S6:S8"/>
    <mergeCell ref="T6:T8"/>
    <mergeCell ref="U6:U8"/>
    <mergeCell ref="V6:V8"/>
    <mergeCell ref="W6:W8"/>
    <mergeCell ref="G9:G11"/>
    <mergeCell ref="H9:H11"/>
    <mergeCell ref="I9:I11"/>
    <mergeCell ref="J9:J11"/>
    <mergeCell ref="K9:K11"/>
    <mergeCell ref="M6:M8"/>
    <mergeCell ref="N6:N8"/>
    <mergeCell ref="O6:O8"/>
    <mergeCell ref="P6:P8"/>
    <mergeCell ref="Q6:Q8"/>
    <mergeCell ref="R6:R8"/>
    <mergeCell ref="G6:G8"/>
    <mergeCell ref="H6:H8"/>
    <mergeCell ref="I6:I8"/>
    <mergeCell ref="J6:J8"/>
    <mergeCell ref="K6:K8"/>
    <mergeCell ref="L6:L8"/>
    <mergeCell ref="S9:S11"/>
    <mergeCell ref="T9:T11"/>
    <mergeCell ref="A91:A94"/>
    <mergeCell ref="B91:B94"/>
    <mergeCell ref="C91:C94"/>
    <mergeCell ref="D91:D94"/>
    <mergeCell ref="H64:H66"/>
    <mergeCell ref="B3:B5"/>
    <mergeCell ref="C3:C5"/>
    <mergeCell ref="D3:D5"/>
    <mergeCell ref="G3:G5"/>
    <mergeCell ref="A83:A86"/>
    <mergeCell ref="B83:B86"/>
    <mergeCell ref="C83:C86"/>
    <mergeCell ref="D83:D86"/>
    <mergeCell ref="A87:A90"/>
    <mergeCell ref="B87:B90"/>
    <mergeCell ref="C87:C90"/>
    <mergeCell ref="D87:D90"/>
    <mergeCell ref="A75:A78"/>
    <mergeCell ref="B75:B78"/>
    <mergeCell ref="C75:C78"/>
    <mergeCell ref="D75:D78"/>
    <mergeCell ref="A79:A82"/>
    <mergeCell ref="B79:B82"/>
    <mergeCell ref="G34:G36"/>
    <mergeCell ref="C79:C82"/>
    <mergeCell ref="D79:D82"/>
    <mergeCell ref="A67:A70"/>
    <mergeCell ref="B67:B70"/>
    <mergeCell ref="C67:C70"/>
    <mergeCell ref="D67:D70"/>
    <mergeCell ref="A71:A74"/>
    <mergeCell ref="B71:B74"/>
    <mergeCell ref="C71:C74"/>
    <mergeCell ref="D71:D74"/>
    <mergeCell ref="A60:A63"/>
    <mergeCell ref="B60:B63"/>
    <mergeCell ref="C60:C63"/>
    <mergeCell ref="D60:D63"/>
    <mergeCell ref="A64:A66"/>
    <mergeCell ref="B64:B66"/>
    <mergeCell ref="C64:C66"/>
    <mergeCell ref="D64:D66"/>
    <mergeCell ref="A53:A55"/>
    <mergeCell ref="B53:B55"/>
    <mergeCell ref="C53:C55"/>
    <mergeCell ref="D53:D55"/>
    <mergeCell ref="A56:A59"/>
    <mergeCell ref="B56:B59"/>
    <mergeCell ref="C56:C59"/>
    <mergeCell ref="D56:D59"/>
    <mergeCell ref="A47:A49"/>
    <mergeCell ref="B47:B49"/>
    <mergeCell ref="C47:C49"/>
    <mergeCell ref="D47:D49"/>
    <mergeCell ref="A50:A52"/>
    <mergeCell ref="B50:B52"/>
    <mergeCell ref="C50:C52"/>
    <mergeCell ref="D50:D52"/>
    <mergeCell ref="A40:A42"/>
    <mergeCell ref="B40:B42"/>
    <mergeCell ref="C40:C42"/>
    <mergeCell ref="D40:D42"/>
    <mergeCell ref="A43:A46"/>
    <mergeCell ref="B43:B46"/>
    <mergeCell ref="C43:C46"/>
    <mergeCell ref="D43:D46"/>
    <mergeCell ref="A34:A36"/>
    <mergeCell ref="B34:B36"/>
    <mergeCell ref="C34:C36"/>
    <mergeCell ref="D34:D36"/>
    <mergeCell ref="A37:A39"/>
    <mergeCell ref="B37:B39"/>
    <mergeCell ref="C37:C39"/>
    <mergeCell ref="D37:D39"/>
    <mergeCell ref="A28:A30"/>
    <mergeCell ref="B28:B30"/>
    <mergeCell ref="C28:C30"/>
    <mergeCell ref="D28:D30"/>
    <mergeCell ref="A31:A33"/>
    <mergeCell ref="B31:B33"/>
    <mergeCell ref="C31:C33"/>
    <mergeCell ref="D31:D33"/>
    <mergeCell ref="A22:A24"/>
    <mergeCell ref="B22:B24"/>
    <mergeCell ref="C22:C24"/>
    <mergeCell ref="D22:D24"/>
    <mergeCell ref="A25:A27"/>
    <mergeCell ref="B25:B27"/>
    <mergeCell ref="C25:C27"/>
    <mergeCell ref="D25:D27"/>
    <mergeCell ref="A15:A17"/>
    <mergeCell ref="B15:B17"/>
    <mergeCell ref="C15:C17"/>
    <mergeCell ref="D15:D17"/>
    <mergeCell ref="A18:A21"/>
    <mergeCell ref="B18:B21"/>
    <mergeCell ref="C18:C21"/>
    <mergeCell ref="D18:D21"/>
    <mergeCell ref="A9:A11"/>
    <mergeCell ref="B9:B11"/>
    <mergeCell ref="C9:C11"/>
    <mergeCell ref="D9:D11"/>
    <mergeCell ref="A12:A14"/>
    <mergeCell ref="B12:B14"/>
    <mergeCell ref="C12:C14"/>
    <mergeCell ref="D12:D14"/>
    <mergeCell ref="AK4:AK5"/>
    <mergeCell ref="A3:A5"/>
    <mergeCell ref="A6:A8"/>
    <mergeCell ref="B6:B8"/>
    <mergeCell ref="C6:C8"/>
    <mergeCell ref="D6:D8"/>
    <mergeCell ref="U4:U5"/>
    <mergeCell ref="V4:V5"/>
    <mergeCell ref="Z4:Z5"/>
    <mergeCell ref="AA4:AA5"/>
    <mergeCell ref="AB4:AB5"/>
    <mergeCell ref="AC4:AC5"/>
    <mergeCell ref="N4:N5"/>
    <mergeCell ref="O4:O5"/>
    <mergeCell ref="Q4:Q5"/>
    <mergeCell ref="R4:R5"/>
    <mergeCell ref="B1:AN1"/>
    <mergeCell ref="B2:AN2"/>
    <mergeCell ref="X3:X5"/>
    <mergeCell ref="Y3:Y5"/>
    <mergeCell ref="Z3:AK3"/>
    <mergeCell ref="AL3:AL5"/>
    <mergeCell ref="AM3:AM5"/>
    <mergeCell ref="AN3:AN5"/>
    <mergeCell ref="AD4:AE4"/>
    <mergeCell ref="AF4:AG4"/>
    <mergeCell ref="AH4:AI4"/>
    <mergeCell ref="AJ4:AJ5"/>
    <mergeCell ref="S4:S5"/>
    <mergeCell ref="T4:T5"/>
    <mergeCell ref="P3:P5"/>
    <mergeCell ref="H4:H5"/>
    <mergeCell ref="I4:I5"/>
    <mergeCell ref="J4:J5"/>
    <mergeCell ref="K4:K5"/>
    <mergeCell ref="L4:L5"/>
    <mergeCell ref="M4:M5"/>
    <mergeCell ref="W3:W5"/>
    <mergeCell ref="E3:E5"/>
    <mergeCell ref="F3:F5"/>
  </mergeCells>
  <pageMargins left="0.19685039370078741" right="0.19685039370078741" top="0.19685039370078741" bottom="0.19685039370078741" header="0.31496062992125984" footer="0.31496062992125984"/>
  <pageSetup paperSize="9" scale="63" orientation="portrait" r:id="rId1"/>
  <rowBreaks count="1" manualBreakCount="1">
    <brk id="4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N99"/>
  <sheetViews>
    <sheetView view="pageBreakPreview" zoomScale="118" zoomScaleNormal="100" zoomScaleSheetLayoutView="118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5.140625" customWidth="1"/>
    <col min="3" max="3" width="15.140625" customWidth="1"/>
    <col min="4" max="4" width="15" style="191" customWidth="1"/>
    <col min="5" max="5" width="5.42578125" bestFit="1" customWidth="1"/>
    <col min="6" max="6" width="18.140625" customWidth="1"/>
    <col min="7" max="7" width="19.42578125" hidden="1" customWidth="1"/>
    <col min="8" max="8" width="21" hidden="1" customWidth="1"/>
    <col min="9" max="22" width="0" hidden="1" customWidth="1"/>
    <col min="23" max="23" width="12.85546875" hidden="1" customWidth="1"/>
    <col min="24" max="37" width="3.7109375" customWidth="1"/>
    <col min="38" max="38" width="13.140625" customWidth="1"/>
    <col min="39" max="39" width="0" hidden="1" customWidth="1"/>
    <col min="40" max="40" width="10.85546875" customWidth="1"/>
  </cols>
  <sheetData>
    <row r="1" spans="1:40" ht="20.25">
      <c r="B1" s="409" t="s">
        <v>0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</row>
    <row r="2" spans="1:40" ht="18">
      <c r="B2" s="410" t="s">
        <v>384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410"/>
      <c r="AG2" s="410"/>
      <c r="AH2" s="410"/>
      <c r="AI2" s="410"/>
      <c r="AJ2" s="410"/>
      <c r="AK2" s="410"/>
      <c r="AL2" s="410"/>
      <c r="AM2" s="411"/>
      <c r="AN2" s="411"/>
    </row>
    <row r="3" spans="1:40">
      <c r="A3" s="463" t="s">
        <v>385</v>
      </c>
      <c r="B3" s="286" t="s">
        <v>3</v>
      </c>
      <c r="C3" s="451" t="s">
        <v>4</v>
      </c>
      <c r="D3" s="401" t="s">
        <v>5</v>
      </c>
      <c r="E3" s="445" t="s">
        <v>370</v>
      </c>
      <c r="F3" s="445" t="s">
        <v>6</v>
      </c>
      <c r="G3" s="451" t="s">
        <v>7</v>
      </c>
      <c r="H3" s="157"/>
      <c r="I3" s="157"/>
      <c r="J3" s="157"/>
      <c r="K3" s="157"/>
      <c r="L3" s="157"/>
      <c r="M3" s="157"/>
      <c r="N3" s="157"/>
      <c r="O3" s="157"/>
      <c r="P3" s="286" t="s">
        <v>8</v>
      </c>
      <c r="Q3" s="157"/>
      <c r="R3" s="157"/>
      <c r="S3" s="157"/>
      <c r="T3" s="157"/>
      <c r="U3" s="157"/>
      <c r="V3" s="157"/>
      <c r="W3" s="286" t="s">
        <v>9</v>
      </c>
      <c r="X3" s="445" t="s">
        <v>10</v>
      </c>
      <c r="Y3" s="445" t="s">
        <v>11</v>
      </c>
      <c r="Z3" s="286" t="s">
        <v>12</v>
      </c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448" t="s">
        <v>36</v>
      </c>
      <c r="AM3" s="287" t="s">
        <v>37</v>
      </c>
      <c r="AN3" s="287" t="s">
        <v>43</v>
      </c>
    </row>
    <row r="4" spans="1:40">
      <c r="A4" s="464"/>
      <c r="B4" s="286"/>
      <c r="C4" s="452"/>
      <c r="D4" s="401"/>
      <c r="E4" s="446"/>
      <c r="F4" s="446"/>
      <c r="G4" s="452"/>
      <c r="H4" s="286" t="s">
        <v>13</v>
      </c>
      <c r="I4" s="408" t="s">
        <v>14</v>
      </c>
      <c r="J4" s="408" t="s">
        <v>15</v>
      </c>
      <c r="K4" s="286" t="s">
        <v>16</v>
      </c>
      <c r="L4" s="286" t="s">
        <v>17</v>
      </c>
      <c r="M4" s="286" t="s">
        <v>18</v>
      </c>
      <c r="N4" s="286" t="s">
        <v>19</v>
      </c>
      <c r="O4" s="286" t="s">
        <v>20</v>
      </c>
      <c r="P4" s="286"/>
      <c r="Q4" s="408" t="s">
        <v>21</v>
      </c>
      <c r="R4" s="408" t="s">
        <v>22</v>
      </c>
      <c r="S4" s="286" t="s">
        <v>23</v>
      </c>
      <c r="T4" s="286" t="s">
        <v>24</v>
      </c>
      <c r="U4" s="286" t="s">
        <v>25</v>
      </c>
      <c r="V4" s="286" t="s">
        <v>26</v>
      </c>
      <c r="W4" s="286"/>
      <c r="X4" s="446"/>
      <c r="Y4" s="446"/>
      <c r="Z4" s="286" t="s">
        <v>27</v>
      </c>
      <c r="AA4" s="286" t="s">
        <v>28</v>
      </c>
      <c r="AB4" s="286" t="s">
        <v>29</v>
      </c>
      <c r="AC4" s="286" t="s">
        <v>30</v>
      </c>
      <c r="AD4" s="287" t="s">
        <v>31</v>
      </c>
      <c r="AE4" s="287"/>
      <c r="AF4" s="287" t="s">
        <v>32</v>
      </c>
      <c r="AG4" s="287"/>
      <c r="AH4" s="287" t="s">
        <v>33</v>
      </c>
      <c r="AI4" s="287"/>
      <c r="AJ4" s="287" t="s">
        <v>34</v>
      </c>
      <c r="AK4" s="287" t="s">
        <v>35</v>
      </c>
      <c r="AL4" s="449"/>
      <c r="AM4" s="287"/>
      <c r="AN4" s="287"/>
    </row>
    <row r="5" spans="1:40" ht="26.25" customHeight="1">
      <c r="A5" s="465"/>
      <c r="B5" s="286"/>
      <c r="C5" s="453"/>
      <c r="D5" s="401"/>
      <c r="E5" s="447"/>
      <c r="F5" s="447"/>
      <c r="G5" s="453"/>
      <c r="H5" s="286"/>
      <c r="I5" s="408"/>
      <c r="J5" s="408"/>
      <c r="K5" s="286"/>
      <c r="L5" s="286"/>
      <c r="M5" s="286"/>
      <c r="N5" s="286"/>
      <c r="O5" s="286"/>
      <c r="P5" s="286"/>
      <c r="Q5" s="408"/>
      <c r="R5" s="408"/>
      <c r="S5" s="286"/>
      <c r="T5" s="286"/>
      <c r="U5" s="286"/>
      <c r="V5" s="286"/>
      <c r="W5" s="286"/>
      <c r="X5" s="447"/>
      <c r="Y5" s="447"/>
      <c r="Z5" s="286"/>
      <c r="AA5" s="286"/>
      <c r="AB5" s="286"/>
      <c r="AC5" s="286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87"/>
      <c r="AK5" s="287"/>
      <c r="AL5" s="450"/>
      <c r="AM5" s="287"/>
      <c r="AN5" s="287"/>
    </row>
    <row r="6" spans="1:40" ht="28.5">
      <c r="A6" s="300">
        <v>1</v>
      </c>
      <c r="B6" s="308" t="s">
        <v>203</v>
      </c>
      <c r="C6" s="311" t="s">
        <v>204</v>
      </c>
      <c r="D6" s="456" t="s">
        <v>205</v>
      </c>
      <c r="E6" s="32">
        <v>1</v>
      </c>
      <c r="F6" s="175" t="s">
        <v>46</v>
      </c>
      <c r="G6" s="335" t="s">
        <v>206</v>
      </c>
      <c r="H6" s="338">
        <v>1000</v>
      </c>
      <c r="I6" s="338">
        <v>1054.9100000000001</v>
      </c>
      <c r="J6" s="338">
        <v>948.7</v>
      </c>
      <c r="K6" s="314">
        <v>41592</v>
      </c>
      <c r="L6" s="314">
        <v>41627</v>
      </c>
      <c r="M6" s="314">
        <v>41639</v>
      </c>
      <c r="N6" s="317"/>
      <c r="O6" s="317"/>
      <c r="P6" s="335" t="s">
        <v>207</v>
      </c>
      <c r="Q6" s="338">
        <v>92902897</v>
      </c>
      <c r="R6" s="338">
        <v>2381000</v>
      </c>
      <c r="S6" s="317"/>
      <c r="T6" s="317"/>
      <c r="U6" s="317"/>
      <c r="V6" s="317"/>
      <c r="W6" s="304" t="s">
        <v>208</v>
      </c>
      <c r="X6" s="175"/>
      <c r="Y6" s="175"/>
      <c r="Z6" s="33"/>
      <c r="AA6" s="116"/>
      <c r="AB6" s="109"/>
      <c r="AC6" s="109"/>
      <c r="AD6" s="109"/>
      <c r="AE6" s="109"/>
      <c r="AF6" s="109"/>
      <c r="AG6" s="109">
        <v>1</v>
      </c>
      <c r="AH6" s="124"/>
      <c r="AI6" s="124"/>
      <c r="AJ6" s="117"/>
      <c r="AK6" s="117"/>
      <c r="AL6" s="86"/>
      <c r="AM6" s="150" t="s">
        <v>209</v>
      </c>
      <c r="AN6" s="151" t="s">
        <v>145</v>
      </c>
    </row>
    <row r="7" spans="1:40">
      <c r="A7" s="301"/>
      <c r="B7" s="309"/>
      <c r="C7" s="312"/>
      <c r="D7" s="457"/>
      <c r="E7" s="32">
        <v>2</v>
      </c>
      <c r="F7" s="175" t="s">
        <v>52</v>
      </c>
      <c r="G7" s="336"/>
      <c r="H7" s="339"/>
      <c r="I7" s="339"/>
      <c r="J7" s="339"/>
      <c r="K7" s="315"/>
      <c r="L7" s="315"/>
      <c r="M7" s="315"/>
      <c r="N7" s="318"/>
      <c r="O7" s="318"/>
      <c r="P7" s="336"/>
      <c r="Q7" s="339"/>
      <c r="R7" s="339"/>
      <c r="S7" s="318"/>
      <c r="T7" s="318"/>
      <c r="U7" s="318"/>
      <c r="V7" s="318"/>
      <c r="W7" s="305"/>
      <c r="X7" s="175"/>
      <c r="Y7" s="175"/>
      <c r="Z7" s="33"/>
      <c r="AA7" s="116"/>
      <c r="AB7" s="109"/>
      <c r="AC7" s="109"/>
      <c r="AD7" s="109"/>
      <c r="AE7" s="109"/>
      <c r="AF7" s="109"/>
      <c r="AG7" s="109"/>
      <c r="AH7" s="109"/>
      <c r="AI7" s="109"/>
      <c r="AJ7" s="109">
        <v>1</v>
      </c>
      <c r="AK7" s="117"/>
      <c r="AL7" s="86"/>
      <c r="AM7" s="150" t="s">
        <v>209</v>
      </c>
      <c r="AN7" s="151" t="s">
        <v>145</v>
      </c>
    </row>
    <row r="8" spans="1:40">
      <c r="A8" s="301"/>
      <c r="B8" s="309"/>
      <c r="C8" s="312"/>
      <c r="D8" s="457"/>
      <c r="E8" s="32">
        <v>3</v>
      </c>
      <c r="F8" s="175" t="s">
        <v>53</v>
      </c>
      <c r="G8" s="336"/>
      <c r="H8" s="339"/>
      <c r="I8" s="339"/>
      <c r="J8" s="339"/>
      <c r="K8" s="315"/>
      <c r="L8" s="315"/>
      <c r="M8" s="315"/>
      <c r="N8" s="318"/>
      <c r="O8" s="318"/>
      <c r="P8" s="336"/>
      <c r="Q8" s="339"/>
      <c r="R8" s="339"/>
      <c r="S8" s="318"/>
      <c r="T8" s="318"/>
      <c r="U8" s="318"/>
      <c r="V8" s="318"/>
      <c r="W8" s="305"/>
      <c r="X8" s="175"/>
      <c r="Y8" s="175"/>
      <c r="Z8" s="33"/>
      <c r="AA8" s="120"/>
      <c r="AB8" s="109"/>
      <c r="AC8" s="109"/>
      <c r="AD8" s="109"/>
      <c r="AE8" s="109"/>
      <c r="AF8" s="109"/>
      <c r="AG8" s="109"/>
      <c r="AH8" s="109"/>
      <c r="AI8" s="109"/>
      <c r="AJ8" s="109">
        <v>1</v>
      </c>
      <c r="AK8" s="117"/>
      <c r="AL8" s="86"/>
      <c r="AM8" s="150" t="s">
        <v>209</v>
      </c>
      <c r="AN8" s="151" t="s">
        <v>145</v>
      </c>
    </row>
    <row r="9" spans="1:40">
      <c r="A9" s="302"/>
      <c r="B9" s="310"/>
      <c r="C9" s="313"/>
      <c r="D9" s="458"/>
      <c r="E9" s="32">
        <v>4</v>
      </c>
      <c r="F9" s="175" t="s">
        <v>81</v>
      </c>
      <c r="G9" s="337"/>
      <c r="H9" s="340"/>
      <c r="I9" s="340"/>
      <c r="J9" s="340"/>
      <c r="K9" s="316"/>
      <c r="L9" s="316"/>
      <c r="M9" s="316"/>
      <c r="N9" s="319"/>
      <c r="O9" s="319"/>
      <c r="P9" s="337"/>
      <c r="Q9" s="340"/>
      <c r="R9" s="340"/>
      <c r="S9" s="319"/>
      <c r="T9" s="319"/>
      <c r="U9" s="319"/>
      <c r="V9" s="319"/>
      <c r="W9" s="306"/>
      <c r="X9" s="175"/>
      <c r="Y9" s="175"/>
      <c r="Z9" s="33"/>
      <c r="AA9" s="120"/>
      <c r="AB9" s="109"/>
      <c r="AC9" s="109"/>
      <c r="AD9" s="109"/>
      <c r="AE9" s="109"/>
      <c r="AF9" s="106" t="s">
        <v>82</v>
      </c>
      <c r="AG9" s="106" t="s">
        <v>82</v>
      </c>
      <c r="AH9" s="106" t="s">
        <v>82</v>
      </c>
      <c r="AI9" s="106" t="s">
        <v>82</v>
      </c>
      <c r="AJ9" s="109"/>
      <c r="AK9" s="109">
        <v>1</v>
      </c>
      <c r="AL9" s="86" t="s">
        <v>210</v>
      </c>
      <c r="AM9" s="150" t="s">
        <v>209</v>
      </c>
      <c r="AN9" s="151" t="s">
        <v>145</v>
      </c>
    </row>
    <row r="10" spans="1:40" ht="48">
      <c r="A10" s="300">
        <v>2</v>
      </c>
      <c r="B10" s="308" t="s">
        <v>211</v>
      </c>
      <c r="C10" s="311" t="s">
        <v>212</v>
      </c>
      <c r="D10" s="456" t="s">
        <v>213</v>
      </c>
      <c r="E10" s="32">
        <v>1</v>
      </c>
      <c r="F10" s="175" t="s">
        <v>46</v>
      </c>
      <c r="G10" s="335" t="s">
        <v>214</v>
      </c>
      <c r="H10" s="338">
        <v>1000</v>
      </c>
      <c r="I10" s="338">
        <v>1068.57</v>
      </c>
      <c r="J10" s="338">
        <v>960.99</v>
      </c>
      <c r="K10" s="314">
        <v>41592</v>
      </c>
      <c r="L10" s="314">
        <v>41627</v>
      </c>
      <c r="M10" s="314">
        <v>41639</v>
      </c>
      <c r="N10" s="317"/>
      <c r="O10" s="317"/>
      <c r="P10" s="335" t="s">
        <v>215</v>
      </c>
      <c r="Q10" s="338">
        <v>94371674</v>
      </c>
      <c r="R10" s="362" t="s">
        <v>216</v>
      </c>
      <c r="S10" s="169"/>
      <c r="T10" s="169"/>
      <c r="U10" s="169"/>
      <c r="V10" s="169"/>
      <c r="W10" s="304" t="s">
        <v>217</v>
      </c>
      <c r="X10" s="175"/>
      <c r="Y10" s="175"/>
      <c r="Z10" s="33"/>
      <c r="AA10" s="116"/>
      <c r="AB10" s="109"/>
      <c r="AC10" s="109"/>
      <c r="AD10" s="109"/>
      <c r="AE10" s="109">
        <v>1</v>
      </c>
      <c r="AF10" s="117"/>
      <c r="AG10" s="117"/>
      <c r="AH10" s="124"/>
      <c r="AI10" s="124"/>
      <c r="AJ10" s="117"/>
      <c r="AK10" s="117"/>
      <c r="AL10" s="86" t="s">
        <v>218</v>
      </c>
      <c r="AM10" s="150" t="s">
        <v>209</v>
      </c>
      <c r="AN10" s="151" t="s">
        <v>145</v>
      </c>
    </row>
    <row r="11" spans="1:40">
      <c r="A11" s="301"/>
      <c r="B11" s="309"/>
      <c r="C11" s="312"/>
      <c r="D11" s="457"/>
      <c r="E11" s="32">
        <v>2</v>
      </c>
      <c r="F11" s="175" t="s">
        <v>52</v>
      </c>
      <c r="G11" s="336"/>
      <c r="H11" s="339"/>
      <c r="I11" s="339"/>
      <c r="J11" s="339"/>
      <c r="K11" s="315"/>
      <c r="L11" s="315"/>
      <c r="M11" s="315"/>
      <c r="N11" s="318"/>
      <c r="O11" s="318"/>
      <c r="P11" s="336"/>
      <c r="Q11" s="339"/>
      <c r="R11" s="363"/>
      <c r="S11" s="169"/>
      <c r="T11" s="169"/>
      <c r="U11" s="169"/>
      <c r="V11" s="169"/>
      <c r="W11" s="305"/>
      <c r="X11" s="175"/>
      <c r="Y11" s="175"/>
      <c r="Z11" s="33"/>
      <c r="AA11" s="116"/>
      <c r="AB11" s="109"/>
      <c r="AC11" s="109"/>
      <c r="AD11" s="109"/>
      <c r="AE11" s="109"/>
      <c r="AF11" s="109"/>
      <c r="AG11" s="109">
        <v>1</v>
      </c>
      <c r="AH11" s="124"/>
      <c r="AI11" s="124"/>
      <c r="AJ11" s="117"/>
      <c r="AK11" s="117"/>
      <c r="AL11" s="86" t="s">
        <v>219</v>
      </c>
      <c r="AM11" s="150" t="s">
        <v>209</v>
      </c>
      <c r="AN11" s="151" t="s">
        <v>145</v>
      </c>
    </row>
    <row r="12" spans="1:40" ht="36">
      <c r="A12" s="301"/>
      <c r="B12" s="309"/>
      <c r="C12" s="312"/>
      <c r="D12" s="457"/>
      <c r="E12" s="32">
        <v>3</v>
      </c>
      <c r="F12" s="175" t="s">
        <v>53</v>
      </c>
      <c r="G12" s="336"/>
      <c r="H12" s="339"/>
      <c r="I12" s="339"/>
      <c r="J12" s="339"/>
      <c r="K12" s="315"/>
      <c r="L12" s="315"/>
      <c r="M12" s="315"/>
      <c r="N12" s="318"/>
      <c r="O12" s="318"/>
      <c r="P12" s="336"/>
      <c r="Q12" s="339"/>
      <c r="R12" s="363"/>
      <c r="S12" s="169"/>
      <c r="T12" s="169"/>
      <c r="U12" s="169"/>
      <c r="V12" s="169"/>
      <c r="W12" s="305"/>
      <c r="X12" s="175"/>
      <c r="Y12" s="175"/>
      <c r="Z12" s="33"/>
      <c r="AA12" s="120"/>
      <c r="AB12" s="109"/>
      <c r="AC12" s="109">
        <v>1</v>
      </c>
      <c r="AD12" s="117"/>
      <c r="AE12" s="117"/>
      <c r="AF12" s="117"/>
      <c r="AG12" s="117"/>
      <c r="AH12" s="124"/>
      <c r="AI12" s="124"/>
      <c r="AJ12" s="117"/>
      <c r="AK12" s="117"/>
      <c r="AL12" s="86" t="s">
        <v>220</v>
      </c>
      <c r="AM12" s="150" t="s">
        <v>209</v>
      </c>
      <c r="AN12" s="151" t="s">
        <v>145</v>
      </c>
    </row>
    <row r="13" spans="1:40">
      <c r="A13" s="302"/>
      <c r="B13" s="310"/>
      <c r="C13" s="313"/>
      <c r="D13" s="458"/>
      <c r="E13" s="32">
        <v>4</v>
      </c>
      <c r="F13" s="175" t="s">
        <v>81</v>
      </c>
      <c r="G13" s="337"/>
      <c r="H13" s="340"/>
      <c r="I13" s="340"/>
      <c r="J13" s="340"/>
      <c r="K13" s="316"/>
      <c r="L13" s="316"/>
      <c r="M13" s="316"/>
      <c r="N13" s="319"/>
      <c r="O13" s="319"/>
      <c r="P13" s="337"/>
      <c r="Q13" s="340"/>
      <c r="R13" s="364"/>
      <c r="S13" s="177"/>
      <c r="T13" s="177"/>
      <c r="U13" s="177"/>
      <c r="V13" s="177"/>
      <c r="W13" s="306"/>
      <c r="X13" s="175"/>
      <c r="Y13" s="175"/>
      <c r="Z13" s="33">
        <v>1</v>
      </c>
      <c r="AA13" s="125"/>
      <c r="AB13" s="124"/>
      <c r="AC13" s="124"/>
      <c r="AD13" s="124"/>
      <c r="AE13" s="124"/>
      <c r="AF13" s="106" t="s">
        <v>82</v>
      </c>
      <c r="AG13" s="106" t="s">
        <v>82</v>
      </c>
      <c r="AH13" s="106" t="s">
        <v>82</v>
      </c>
      <c r="AI13" s="106" t="s">
        <v>82</v>
      </c>
      <c r="AJ13" s="124"/>
      <c r="AK13" s="124"/>
      <c r="AL13" s="87" t="s">
        <v>113</v>
      </c>
      <c r="AM13" s="150" t="s">
        <v>209</v>
      </c>
      <c r="AN13" s="151" t="s">
        <v>145</v>
      </c>
    </row>
    <row r="14" spans="1:40" ht="28.5">
      <c r="A14" s="300">
        <v>3</v>
      </c>
      <c r="B14" s="308" t="s">
        <v>221</v>
      </c>
      <c r="C14" s="311" t="s">
        <v>212</v>
      </c>
      <c r="D14" s="456" t="s">
        <v>222</v>
      </c>
      <c r="E14" s="32">
        <v>1</v>
      </c>
      <c r="F14" s="175" t="s">
        <v>46</v>
      </c>
      <c r="G14" s="335" t="s">
        <v>223</v>
      </c>
      <c r="H14" s="338">
        <v>1000</v>
      </c>
      <c r="I14" s="338">
        <v>1061.08</v>
      </c>
      <c r="J14" s="338">
        <v>954.25</v>
      </c>
      <c r="K14" s="314">
        <v>41592</v>
      </c>
      <c r="L14" s="314">
        <v>41627</v>
      </c>
      <c r="M14" s="314">
        <v>41639</v>
      </c>
      <c r="N14" s="317"/>
      <c r="O14" s="317"/>
      <c r="P14" s="335" t="s">
        <v>224</v>
      </c>
      <c r="Q14" s="338">
        <v>89903853</v>
      </c>
      <c r="R14" s="338">
        <v>3277000</v>
      </c>
      <c r="S14" s="361"/>
      <c r="T14" s="361"/>
      <c r="U14" s="361"/>
      <c r="V14" s="361"/>
      <c r="W14" s="335" t="s">
        <v>225</v>
      </c>
      <c r="X14" s="176"/>
      <c r="Y14" s="176"/>
      <c r="Z14" s="38"/>
      <c r="AA14" s="116"/>
      <c r="AB14" s="109"/>
      <c r="AC14" s="109"/>
      <c r="AD14" s="109"/>
      <c r="AE14" s="109"/>
      <c r="AF14" s="109"/>
      <c r="AG14" s="109">
        <v>1</v>
      </c>
      <c r="AH14" s="124"/>
      <c r="AI14" s="124"/>
      <c r="AJ14" s="117"/>
      <c r="AK14" s="117"/>
      <c r="AL14" s="86"/>
      <c r="AM14" s="150" t="s">
        <v>209</v>
      </c>
      <c r="AN14" s="151" t="s">
        <v>145</v>
      </c>
    </row>
    <row r="15" spans="1:40">
      <c r="A15" s="301"/>
      <c r="B15" s="309"/>
      <c r="C15" s="312"/>
      <c r="D15" s="457"/>
      <c r="E15" s="32">
        <v>2</v>
      </c>
      <c r="F15" s="175" t="s">
        <v>52</v>
      </c>
      <c r="G15" s="336"/>
      <c r="H15" s="339"/>
      <c r="I15" s="339"/>
      <c r="J15" s="339"/>
      <c r="K15" s="315"/>
      <c r="L15" s="315"/>
      <c r="M15" s="315"/>
      <c r="N15" s="318"/>
      <c r="O15" s="318"/>
      <c r="P15" s="336"/>
      <c r="Q15" s="339"/>
      <c r="R15" s="339"/>
      <c r="S15" s="345"/>
      <c r="T15" s="345"/>
      <c r="U15" s="345"/>
      <c r="V15" s="345"/>
      <c r="W15" s="336"/>
      <c r="X15" s="176"/>
      <c r="Y15" s="176"/>
      <c r="Z15" s="38"/>
      <c r="AA15" s="116"/>
      <c r="AB15" s="109"/>
      <c r="AC15" s="109"/>
      <c r="AD15" s="109"/>
      <c r="AE15" s="109"/>
      <c r="AF15" s="109"/>
      <c r="AG15" s="109"/>
      <c r="AH15" s="109"/>
      <c r="AI15" s="109"/>
      <c r="AJ15" s="109">
        <v>1</v>
      </c>
      <c r="AK15" s="117"/>
      <c r="AL15" s="86"/>
      <c r="AM15" s="150" t="s">
        <v>209</v>
      </c>
      <c r="AN15" s="151" t="s">
        <v>145</v>
      </c>
    </row>
    <row r="16" spans="1:40">
      <c r="A16" s="301"/>
      <c r="B16" s="309"/>
      <c r="C16" s="312"/>
      <c r="D16" s="457"/>
      <c r="E16" s="32">
        <v>3</v>
      </c>
      <c r="F16" s="175" t="s">
        <v>53</v>
      </c>
      <c r="G16" s="336"/>
      <c r="H16" s="339"/>
      <c r="I16" s="339"/>
      <c r="J16" s="339"/>
      <c r="K16" s="315"/>
      <c r="L16" s="315"/>
      <c r="M16" s="315"/>
      <c r="N16" s="318"/>
      <c r="O16" s="318"/>
      <c r="P16" s="336"/>
      <c r="Q16" s="339"/>
      <c r="R16" s="339"/>
      <c r="S16" s="345"/>
      <c r="T16" s="345"/>
      <c r="U16" s="345"/>
      <c r="V16" s="345"/>
      <c r="W16" s="336"/>
      <c r="X16" s="176"/>
      <c r="Y16" s="176"/>
      <c r="Z16" s="38"/>
      <c r="AA16" s="120"/>
      <c r="AB16" s="109"/>
      <c r="AC16" s="109"/>
      <c r="AD16" s="109"/>
      <c r="AE16" s="109"/>
      <c r="AF16" s="109"/>
      <c r="AG16" s="109"/>
      <c r="AH16" s="109"/>
      <c r="AI16" s="109"/>
      <c r="AJ16" s="109">
        <v>1</v>
      </c>
      <c r="AK16" s="117"/>
      <c r="AL16" s="86"/>
      <c r="AM16" s="150" t="s">
        <v>209</v>
      </c>
      <c r="AN16" s="151" t="s">
        <v>145</v>
      </c>
    </row>
    <row r="17" spans="1:40">
      <c r="A17" s="302"/>
      <c r="B17" s="310"/>
      <c r="C17" s="313"/>
      <c r="D17" s="458"/>
      <c r="E17" s="32">
        <v>4</v>
      </c>
      <c r="F17" s="175" t="s">
        <v>81</v>
      </c>
      <c r="G17" s="337"/>
      <c r="H17" s="340"/>
      <c r="I17" s="340"/>
      <c r="J17" s="340"/>
      <c r="K17" s="316"/>
      <c r="L17" s="316"/>
      <c r="M17" s="316"/>
      <c r="N17" s="319"/>
      <c r="O17" s="319"/>
      <c r="P17" s="337"/>
      <c r="Q17" s="340"/>
      <c r="R17" s="340"/>
      <c r="S17" s="346"/>
      <c r="T17" s="346"/>
      <c r="U17" s="346"/>
      <c r="V17" s="346"/>
      <c r="W17" s="337"/>
      <c r="X17" s="176"/>
      <c r="Y17" s="176"/>
      <c r="Z17" s="38"/>
      <c r="AA17" s="120"/>
      <c r="AB17" s="109"/>
      <c r="AC17" s="109"/>
      <c r="AD17" s="109"/>
      <c r="AE17" s="109"/>
      <c r="AF17" s="126" t="s">
        <v>82</v>
      </c>
      <c r="AG17" s="126" t="s">
        <v>82</v>
      </c>
      <c r="AH17" s="126" t="s">
        <v>82</v>
      </c>
      <c r="AI17" s="126" t="s">
        <v>82</v>
      </c>
      <c r="AJ17" s="109">
        <v>1</v>
      </c>
      <c r="AK17" s="124"/>
      <c r="AL17" s="86"/>
      <c r="AM17" s="150" t="s">
        <v>209</v>
      </c>
      <c r="AN17" s="151" t="s">
        <v>145</v>
      </c>
    </row>
    <row r="18" spans="1:40" ht="28.5">
      <c r="A18" s="300">
        <v>4</v>
      </c>
      <c r="B18" s="308" t="s">
        <v>226</v>
      </c>
      <c r="C18" s="311" t="s">
        <v>227</v>
      </c>
      <c r="D18" s="456" t="s">
        <v>228</v>
      </c>
      <c r="E18" s="32">
        <v>1</v>
      </c>
      <c r="F18" s="175" t="s">
        <v>46</v>
      </c>
      <c r="G18" s="335" t="s">
        <v>229</v>
      </c>
      <c r="H18" s="338">
        <v>1000</v>
      </c>
      <c r="I18" s="338">
        <v>1037.97</v>
      </c>
      <c r="J18" s="338">
        <v>933.46</v>
      </c>
      <c r="K18" s="314">
        <v>41592</v>
      </c>
      <c r="L18" s="314">
        <v>41627</v>
      </c>
      <c r="M18" s="314">
        <v>41639</v>
      </c>
      <c r="N18" s="317"/>
      <c r="O18" s="317"/>
      <c r="P18" s="335" t="s">
        <v>230</v>
      </c>
      <c r="Q18" s="338">
        <v>92322005</v>
      </c>
      <c r="R18" s="338">
        <v>211000</v>
      </c>
      <c r="S18" s="361"/>
      <c r="T18" s="361"/>
      <c r="U18" s="361"/>
      <c r="V18" s="361"/>
      <c r="W18" s="335" t="s">
        <v>231</v>
      </c>
      <c r="X18" s="176"/>
      <c r="Y18" s="176"/>
      <c r="Z18" s="39">
        <v>1</v>
      </c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87" t="s">
        <v>113</v>
      </c>
      <c r="AM18" s="150" t="s">
        <v>209</v>
      </c>
      <c r="AN18" s="151" t="s">
        <v>62</v>
      </c>
    </row>
    <row r="19" spans="1:40">
      <c r="A19" s="301"/>
      <c r="B19" s="309"/>
      <c r="C19" s="312"/>
      <c r="D19" s="457"/>
      <c r="E19" s="32">
        <v>2</v>
      </c>
      <c r="F19" s="175" t="s">
        <v>52</v>
      </c>
      <c r="G19" s="336"/>
      <c r="H19" s="339"/>
      <c r="I19" s="339"/>
      <c r="J19" s="339"/>
      <c r="K19" s="315"/>
      <c r="L19" s="315"/>
      <c r="M19" s="315"/>
      <c r="N19" s="318"/>
      <c r="O19" s="318"/>
      <c r="P19" s="336"/>
      <c r="Q19" s="339"/>
      <c r="R19" s="339"/>
      <c r="S19" s="345"/>
      <c r="T19" s="345"/>
      <c r="U19" s="345"/>
      <c r="V19" s="345"/>
      <c r="W19" s="336"/>
      <c r="X19" s="176"/>
      <c r="Y19" s="176"/>
      <c r="Z19" s="39">
        <v>1</v>
      </c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87" t="s">
        <v>113</v>
      </c>
      <c r="AM19" s="150" t="s">
        <v>209</v>
      </c>
      <c r="AN19" s="151" t="s">
        <v>62</v>
      </c>
    </row>
    <row r="20" spans="1:40">
      <c r="A20" s="301"/>
      <c r="B20" s="309"/>
      <c r="C20" s="312"/>
      <c r="D20" s="457"/>
      <c r="E20" s="32">
        <v>3</v>
      </c>
      <c r="F20" s="175" t="s">
        <v>53</v>
      </c>
      <c r="G20" s="336"/>
      <c r="H20" s="339"/>
      <c r="I20" s="339"/>
      <c r="J20" s="339"/>
      <c r="K20" s="315"/>
      <c r="L20" s="315"/>
      <c r="M20" s="315"/>
      <c r="N20" s="318"/>
      <c r="O20" s="318"/>
      <c r="P20" s="336"/>
      <c r="Q20" s="339"/>
      <c r="R20" s="339"/>
      <c r="S20" s="345"/>
      <c r="T20" s="345"/>
      <c r="U20" s="345"/>
      <c r="V20" s="345"/>
      <c r="W20" s="336"/>
      <c r="X20" s="176"/>
      <c r="Y20" s="176"/>
      <c r="Z20" s="39">
        <v>1</v>
      </c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87" t="s">
        <v>113</v>
      </c>
      <c r="AM20" s="150" t="s">
        <v>209</v>
      </c>
      <c r="AN20" s="151" t="s">
        <v>62</v>
      </c>
    </row>
    <row r="21" spans="1:40">
      <c r="A21" s="302"/>
      <c r="B21" s="310"/>
      <c r="C21" s="313"/>
      <c r="D21" s="458"/>
      <c r="E21" s="32">
        <v>4</v>
      </c>
      <c r="F21" s="175" t="s">
        <v>81</v>
      </c>
      <c r="G21" s="337"/>
      <c r="H21" s="340"/>
      <c r="I21" s="340"/>
      <c r="J21" s="340"/>
      <c r="K21" s="316"/>
      <c r="L21" s="316"/>
      <c r="M21" s="316"/>
      <c r="N21" s="319"/>
      <c r="O21" s="319"/>
      <c r="P21" s="337"/>
      <c r="Q21" s="340"/>
      <c r="R21" s="340"/>
      <c r="S21" s="346"/>
      <c r="T21" s="346"/>
      <c r="U21" s="346"/>
      <c r="V21" s="346"/>
      <c r="W21" s="337"/>
      <c r="X21" s="176"/>
      <c r="Y21" s="176"/>
      <c r="Z21" s="39">
        <v>1</v>
      </c>
      <c r="AA21" s="111"/>
      <c r="AB21" s="111"/>
      <c r="AC21" s="111"/>
      <c r="AD21" s="111"/>
      <c r="AE21" s="111"/>
      <c r="AF21" s="106" t="s">
        <v>82</v>
      </c>
      <c r="AG21" s="106" t="s">
        <v>82</v>
      </c>
      <c r="AH21" s="106" t="s">
        <v>82</v>
      </c>
      <c r="AI21" s="106" t="s">
        <v>82</v>
      </c>
      <c r="AJ21" s="111"/>
      <c r="AK21" s="111"/>
      <c r="AL21" s="87" t="s">
        <v>113</v>
      </c>
      <c r="AM21" s="150" t="s">
        <v>209</v>
      </c>
      <c r="AN21" s="151" t="s">
        <v>62</v>
      </c>
    </row>
    <row r="22" spans="1:40" ht="28.5">
      <c r="A22" s="300">
        <v>5</v>
      </c>
      <c r="B22" s="308" t="s">
        <v>232</v>
      </c>
      <c r="C22" s="311" t="s">
        <v>233</v>
      </c>
      <c r="D22" s="456" t="s">
        <v>234</v>
      </c>
      <c r="E22" s="32">
        <v>1</v>
      </c>
      <c r="F22" s="175" t="s">
        <v>46</v>
      </c>
      <c r="G22" s="335" t="s">
        <v>235</v>
      </c>
      <c r="H22" s="338">
        <v>1000</v>
      </c>
      <c r="I22" s="338">
        <v>1086.26</v>
      </c>
      <c r="J22" s="338">
        <v>976.91</v>
      </c>
      <c r="K22" s="314">
        <v>41592</v>
      </c>
      <c r="L22" s="314">
        <v>41627</v>
      </c>
      <c r="M22" s="314">
        <v>41639</v>
      </c>
      <c r="N22" s="317"/>
      <c r="O22" s="317"/>
      <c r="P22" s="335" t="s">
        <v>236</v>
      </c>
      <c r="Q22" s="338">
        <v>95447562</v>
      </c>
      <c r="R22" s="338">
        <v>2458000</v>
      </c>
      <c r="S22" s="361"/>
      <c r="T22" s="361"/>
      <c r="U22" s="361"/>
      <c r="V22" s="361"/>
      <c r="W22" s="335" t="s">
        <v>237</v>
      </c>
      <c r="X22" s="176"/>
      <c r="Y22" s="176"/>
      <c r="Z22" s="38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>
        <v>1</v>
      </c>
      <c r="AL22" s="179" t="s">
        <v>371</v>
      </c>
      <c r="AM22" s="150" t="s">
        <v>209</v>
      </c>
      <c r="AN22" s="151" t="s">
        <v>238</v>
      </c>
    </row>
    <row r="23" spans="1:40" ht="24">
      <c r="A23" s="301"/>
      <c r="B23" s="309"/>
      <c r="C23" s="312"/>
      <c r="D23" s="457"/>
      <c r="E23" s="32">
        <v>2</v>
      </c>
      <c r="F23" s="175" t="s">
        <v>52</v>
      </c>
      <c r="G23" s="336"/>
      <c r="H23" s="339"/>
      <c r="I23" s="339"/>
      <c r="J23" s="339"/>
      <c r="K23" s="315"/>
      <c r="L23" s="315"/>
      <c r="M23" s="315"/>
      <c r="N23" s="318"/>
      <c r="O23" s="318"/>
      <c r="P23" s="336"/>
      <c r="Q23" s="339"/>
      <c r="R23" s="339"/>
      <c r="S23" s="345"/>
      <c r="T23" s="345"/>
      <c r="U23" s="345"/>
      <c r="V23" s="345"/>
      <c r="W23" s="336"/>
      <c r="X23" s="176"/>
      <c r="Y23" s="176"/>
      <c r="Z23" s="38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>
        <v>1</v>
      </c>
      <c r="AL23" s="179" t="s">
        <v>371</v>
      </c>
      <c r="AM23" s="150" t="s">
        <v>209</v>
      </c>
      <c r="AN23" s="151" t="s">
        <v>238</v>
      </c>
    </row>
    <row r="24" spans="1:40" ht="24">
      <c r="A24" s="301"/>
      <c r="B24" s="309"/>
      <c r="C24" s="312"/>
      <c r="D24" s="457"/>
      <c r="E24" s="32">
        <v>3</v>
      </c>
      <c r="F24" s="175" t="s">
        <v>53</v>
      </c>
      <c r="G24" s="336"/>
      <c r="H24" s="339"/>
      <c r="I24" s="339"/>
      <c r="J24" s="339"/>
      <c r="K24" s="315"/>
      <c r="L24" s="315"/>
      <c r="M24" s="315"/>
      <c r="N24" s="318"/>
      <c r="O24" s="318"/>
      <c r="P24" s="336"/>
      <c r="Q24" s="339"/>
      <c r="R24" s="339"/>
      <c r="S24" s="345"/>
      <c r="T24" s="345"/>
      <c r="U24" s="345"/>
      <c r="V24" s="345"/>
      <c r="W24" s="336"/>
      <c r="X24" s="170"/>
      <c r="Y24" s="170"/>
      <c r="Z24" s="98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>
        <v>1</v>
      </c>
      <c r="AL24" s="179" t="s">
        <v>371</v>
      </c>
      <c r="AM24" s="148" t="s">
        <v>209</v>
      </c>
      <c r="AN24" s="149" t="s">
        <v>238</v>
      </c>
    </row>
    <row r="25" spans="1:40" ht="24">
      <c r="A25" s="302"/>
      <c r="B25" s="310"/>
      <c r="C25" s="313"/>
      <c r="D25" s="458"/>
      <c r="E25" s="32">
        <v>4</v>
      </c>
      <c r="F25" s="175" t="s">
        <v>81</v>
      </c>
      <c r="G25" s="337"/>
      <c r="H25" s="340"/>
      <c r="I25" s="340"/>
      <c r="J25" s="340"/>
      <c r="K25" s="316"/>
      <c r="L25" s="316"/>
      <c r="M25" s="316"/>
      <c r="N25" s="319"/>
      <c r="O25" s="319"/>
      <c r="P25" s="337"/>
      <c r="Q25" s="340"/>
      <c r="R25" s="340"/>
      <c r="S25" s="346"/>
      <c r="T25" s="346"/>
      <c r="U25" s="346"/>
      <c r="V25" s="346"/>
      <c r="W25" s="337"/>
      <c r="X25" s="176"/>
      <c r="Y25" s="176"/>
      <c r="Z25" s="38"/>
      <c r="AA25" s="123"/>
      <c r="AB25" s="123"/>
      <c r="AC25" s="123"/>
      <c r="AD25" s="123"/>
      <c r="AE25" s="123"/>
      <c r="AF25" s="114" t="s">
        <v>82</v>
      </c>
      <c r="AG25" s="114" t="s">
        <v>82</v>
      </c>
      <c r="AH25" s="114" t="s">
        <v>82</v>
      </c>
      <c r="AI25" s="114" t="s">
        <v>82</v>
      </c>
      <c r="AJ25" s="123"/>
      <c r="AK25" s="123">
        <v>1</v>
      </c>
      <c r="AL25" s="179" t="s">
        <v>371</v>
      </c>
      <c r="AM25" s="150" t="s">
        <v>209</v>
      </c>
      <c r="AN25" s="151" t="s">
        <v>238</v>
      </c>
    </row>
    <row r="26" spans="1:40" ht="28.5">
      <c r="A26" s="300">
        <v>6</v>
      </c>
      <c r="B26" s="308" t="s">
        <v>239</v>
      </c>
      <c r="C26" s="311" t="s">
        <v>233</v>
      </c>
      <c r="D26" s="456" t="s">
        <v>240</v>
      </c>
      <c r="E26" s="32">
        <v>1</v>
      </c>
      <c r="F26" s="175" t="s">
        <v>46</v>
      </c>
      <c r="G26" s="335" t="s">
        <v>241</v>
      </c>
      <c r="H26" s="338">
        <v>1000</v>
      </c>
      <c r="I26" s="338">
        <v>1085.58</v>
      </c>
      <c r="J26" s="338">
        <v>976.3</v>
      </c>
      <c r="K26" s="314">
        <v>41592</v>
      </c>
      <c r="L26" s="314">
        <v>41627</v>
      </c>
      <c r="M26" s="314">
        <v>41639</v>
      </c>
      <c r="N26" s="317"/>
      <c r="O26" s="317"/>
      <c r="P26" s="335" t="s">
        <v>242</v>
      </c>
      <c r="Q26" s="40"/>
      <c r="R26" s="317"/>
      <c r="S26" s="317"/>
      <c r="T26" s="317"/>
      <c r="U26" s="317"/>
      <c r="V26" s="317"/>
      <c r="W26" s="335" t="s">
        <v>243</v>
      </c>
      <c r="X26" s="176"/>
      <c r="Y26" s="176"/>
      <c r="Z26" s="39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>
        <v>1</v>
      </c>
      <c r="AK26" s="111"/>
      <c r="AL26" s="87"/>
      <c r="AM26" s="150" t="s">
        <v>209</v>
      </c>
      <c r="AN26" s="151" t="s">
        <v>238</v>
      </c>
    </row>
    <row r="27" spans="1:40">
      <c r="A27" s="301"/>
      <c r="B27" s="309"/>
      <c r="C27" s="312"/>
      <c r="D27" s="457"/>
      <c r="E27" s="32">
        <v>2</v>
      </c>
      <c r="F27" s="175" t="s">
        <v>52</v>
      </c>
      <c r="G27" s="336"/>
      <c r="H27" s="339"/>
      <c r="I27" s="339"/>
      <c r="J27" s="339"/>
      <c r="K27" s="315"/>
      <c r="L27" s="315"/>
      <c r="M27" s="315"/>
      <c r="N27" s="318"/>
      <c r="O27" s="318"/>
      <c r="P27" s="336"/>
      <c r="Q27" s="40"/>
      <c r="R27" s="318"/>
      <c r="S27" s="318"/>
      <c r="T27" s="318"/>
      <c r="U27" s="318"/>
      <c r="V27" s="318"/>
      <c r="W27" s="336"/>
      <c r="X27" s="171"/>
      <c r="Y27" s="171"/>
      <c r="Z27" s="99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>
        <v>1</v>
      </c>
      <c r="AK27" s="129"/>
      <c r="AL27" s="100"/>
      <c r="AM27" s="154" t="s">
        <v>209</v>
      </c>
      <c r="AN27" s="153" t="s">
        <v>238</v>
      </c>
    </row>
    <row r="28" spans="1:40">
      <c r="A28" s="301"/>
      <c r="B28" s="359"/>
      <c r="C28" s="312"/>
      <c r="D28" s="457"/>
      <c r="E28" s="32">
        <v>3</v>
      </c>
      <c r="F28" s="175" t="s">
        <v>53</v>
      </c>
      <c r="G28" s="336"/>
      <c r="H28" s="339"/>
      <c r="I28" s="339"/>
      <c r="J28" s="339"/>
      <c r="K28" s="315"/>
      <c r="L28" s="315"/>
      <c r="M28" s="315"/>
      <c r="N28" s="318"/>
      <c r="O28" s="318"/>
      <c r="P28" s="336"/>
      <c r="Q28" s="40"/>
      <c r="R28" s="318"/>
      <c r="S28" s="318"/>
      <c r="T28" s="318"/>
      <c r="U28" s="318"/>
      <c r="V28" s="318"/>
      <c r="W28" s="336"/>
      <c r="X28" s="176"/>
      <c r="Y28" s="176"/>
      <c r="Z28" s="39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>
        <v>1</v>
      </c>
      <c r="AK28" s="111"/>
      <c r="AL28" s="87"/>
      <c r="AM28" s="150" t="s">
        <v>209</v>
      </c>
      <c r="AN28" s="151" t="s">
        <v>238</v>
      </c>
    </row>
    <row r="29" spans="1:40">
      <c r="A29" s="302"/>
      <c r="B29" s="360"/>
      <c r="C29" s="313"/>
      <c r="D29" s="458"/>
      <c r="E29" s="32">
        <v>4</v>
      </c>
      <c r="F29" s="175" t="s">
        <v>81</v>
      </c>
      <c r="G29" s="337"/>
      <c r="H29" s="340"/>
      <c r="I29" s="340"/>
      <c r="J29" s="340"/>
      <c r="K29" s="316"/>
      <c r="L29" s="316"/>
      <c r="M29" s="316"/>
      <c r="N29" s="319"/>
      <c r="O29" s="319"/>
      <c r="P29" s="337"/>
      <c r="Q29" s="40"/>
      <c r="R29" s="319"/>
      <c r="S29" s="319"/>
      <c r="T29" s="319"/>
      <c r="U29" s="319"/>
      <c r="V29" s="319"/>
      <c r="W29" s="337"/>
      <c r="X29" s="176"/>
      <c r="Y29" s="176"/>
      <c r="Z29" s="39"/>
      <c r="AA29" s="110"/>
      <c r="AB29" s="110"/>
      <c r="AC29" s="110"/>
      <c r="AD29" s="110"/>
      <c r="AE29" s="110"/>
      <c r="AF29" s="114" t="s">
        <v>82</v>
      </c>
      <c r="AG29" s="114" t="s">
        <v>82</v>
      </c>
      <c r="AH29" s="114" t="s">
        <v>82</v>
      </c>
      <c r="AI29" s="114" t="s">
        <v>82</v>
      </c>
      <c r="AJ29" s="110">
        <v>1</v>
      </c>
      <c r="AK29" s="111"/>
      <c r="AL29" s="87"/>
      <c r="AM29" s="150" t="s">
        <v>209</v>
      </c>
      <c r="AN29" s="151" t="s">
        <v>238</v>
      </c>
    </row>
    <row r="30" spans="1:40" ht="28.5">
      <c r="A30" s="300">
        <v>7</v>
      </c>
      <c r="B30" s="308" t="s">
        <v>244</v>
      </c>
      <c r="C30" s="311" t="s">
        <v>245</v>
      </c>
      <c r="D30" s="456" t="s">
        <v>246</v>
      </c>
      <c r="E30" s="32">
        <v>1</v>
      </c>
      <c r="F30" s="175" t="s">
        <v>46</v>
      </c>
      <c r="G30" s="324" t="s">
        <v>247</v>
      </c>
      <c r="H30" s="338">
        <v>1000</v>
      </c>
      <c r="I30" s="338">
        <v>1085.45</v>
      </c>
      <c r="J30" s="338">
        <v>976.18</v>
      </c>
      <c r="K30" s="314">
        <v>41592</v>
      </c>
      <c r="L30" s="314">
        <v>41627</v>
      </c>
      <c r="M30" s="314">
        <v>41639</v>
      </c>
      <c r="N30" s="317"/>
      <c r="O30" s="317"/>
      <c r="P30" s="317" t="s">
        <v>164</v>
      </c>
      <c r="Q30" s="317"/>
      <c r="R30" s="317"/>
      <c r="S30" s="317"/>
      <c r="T30" s="317"/>
      <c r="U30" s="317"/>
      <c r="V30" s="317"/>
      <c r="W30" s="304" t="s">
        <v>248</v>
      </c>
      <c r="X30" s="175"/>
      <c r="Y30" s="175"/>
      <c r="Z30" s="33"/>
      <c r="AA30" s="110"/>
      <c r="AB30" s="110"/>
      <c r="AC30" s="110"/>
      <c r="AD30" s="110"/>
      <c r="AE30" s="110"/>
      <c r="AF30" s="110"/>
      <c r="AG30" s="110">
        <v>1</v>
      </c>
      <c r="AH30" s="111"/>
      <c r="AI30" s="111"/>
      <c r="AJ30" s="111"/>
      <c r="AK30" s="111"/>
      <c r="AL30" s="87"/>
      <c r="AM30" s="150" t="s">
        <v>209</v>
      </c>
      <c r="AN30" s="151" t="s">
        <v>238</v>
      </c>
    </row>
    <row r="31" spans="1:40">
      <c r="A31" s="301"/>
      <c r="B31" s="309"/>
      <c r="C31" s="312"/>
      <c r="D31" s="457"/>
      <c r="E31" s="32">
        <v>2</v>
      </c>
      <c r="F31" s="175" t="s">
        <v>52</v>
      </c>
      <c r="G31" s="325"/>
      <c r="H31" s="339"/>
      <c r="I31" s="339"/>
      <c r="J31" s="339"/>
      <c r="K31" s="315"/>
      <c r="L31" s="315"/>
      <c r="M31" s="315"/>
      <c r="N31" s="318"/>
      <c r="O31" s="318"/>
      <c r="P31" s="318"/>
      <c r="Q31" s="318"/>
      <c r="R31" s="318"/>
      <c r="S31" s="318"/>
      <c r="T31" s="318"/>
      <c r="U31" s="318"/>
      <c r="V31" s="318"/>
      <c r="W31" s="305"/>
      <c r="X31" s="175"/>
      <c r="Y31" s="175"/>
      <c r="Z31" s="33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>
        <v>1</v>
      </c>
      <c r="AK31" s="111"/>
      <c r="AL31" s="87"/>
      <c r="AM31" s="150" t="s">
        <v>209</v>
      </c>
      <c r="AN31" s="151" t="s">
        <v>238</v>
      </c>
    </row>
    <row r="32" spans="1:40">
      <c r="A32" s="301"/>
      <c r="B32" s="309"/>
      <c r="C32" s="312"/>
      <c r="D32" s="457"/>
      <c r="E32" s="32">
        <v>3</v>
      </c>
      <c r="F32" s="175" t="s">
        <v>53</v>
      </c>
      <c r="G32" s="325"/>
      <c r="H32" s="339"/>
      <c r="I32" s="339"/>
      <c r="J32" s="339"/>
      <c r="K32" s="315"/>
      <c r="L32" s="315"/>
      <c r="M32" s="315"/>
      <c r="N32" s="318"/>
      <c r="O32" s="318"/>
      <c r="P32" s="318"/>
      <c r="Q32" s="318"/>
      <c r="R32" s="318"/>
      <c r="S32" s="318"/>
      <c r="T32" s="318"/>
      <c r="U32" s="318"/>
      <c r="V32" s="318"/>
      <c r="W32" s="305"/>
      <c r="X32" s="175"/>
      <c r="Y32" s="175"/>
      <c r="Z32" s="33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>
        <v>1</v>
      </c>
      <c r="AK32" s="111"/>
      <c r="AL32" s="87"/>
      <c r="AM32" s="150" t="s">
        <v>209</v>
      </c>
      <c r="AN32" s="151" t="s">
        <v>238</v>
      </c>
    </row>
    <row r="33" spans="1:40">
      <c r="A33" s="302"/>
      <c r="B33" s="310"/>
      <c r="C33" s="313"/>
      <c r="D33" s="458"/>
      <c r="E33" s="32">
        <v>4</v>
      </c>
      <c r="F33" s="175" t="s">
        <v>81</v>
      </c>
      <c r="G33" s="326"/>
      <c r="H33" s="340"/>
      <c r="I33" s="340"/>
      <c r="J33" s="340"/>
      <c r="K33" s="316"/>
      <c r="L33" s="316"/>
      <c r="M33" s="316"/>
      <c r="N33" s="319"/>
      <c r="O33" s="319"/>
      <c r="P33" s="319"/>
      <c r="Q33" s="319"/>
      <c r="R33" s="319"/>
      <c r="S33" s="319"/>
      <c r="T33" s="319"/>
      <c r="U33" s="319"/>
      <c r="V33" s="319"/>
      <c r="W33" s="306"/>
      <c r="X33" s="175"/>
      <c r="Y33" s="175"/>
      <c r="Z33" s="33"/>
      <c r="AA33" s="110"/>
      <c r="AB33" s="110"/>
      <c r="AC33" s="110"/>
      <c r="AD33" s="110"/>
      <c r="AE33" s="110"/>
      <c r="AF33" s="114" t="s">
        <v>82</v>
      </c>
      <c r="AG33" s="114" t="s">
        <v>82</v>
      </c>
      <c r="AH33" s="114" t="s">
        <v>82</v>
      </c>
      <c r="AI33" s="114" t="s">
        <v>82</v>
      </c>
      <c r="AJ33" s="110">
        <v>1</v>
      </c>
      <c r="AK33" s="111"/>
      <c r="AL33" s="87"/>
      <c r="AM33" s="150" t="s">
        <v>209</v>
      </c>
      <c r="AN33" s="151" t="s">
        <v>238</v>
      </c>
    </row>
    <row r="34" spans="1:40" ht="28.5">
      <c r="A34" s="300">
        <v>8</v>
      </c>
      <c r="B34" s="308" t="s">
        <v>249</v>
      </c>
      <c r="C34" s="311" t="s">
        <v>250</v>
      </c>
      <c r="D34" s="456" t="s">
        <v>251</v>
      </c>
      <c r="E34" s="32">
        <v>1</v>
      </c>
      <c r="F34" s="175" t="s">
        <v>46</v>
      </c>
      <c r="G34" s="335" t="s">
        <v>252</v>
      </c>
      <c r="H34" s="338">
        <v>1000</v>
      </c>
      <c r="I34" s="338">
        <v>1055.6600000000001</v>
      </c>
      <c r="J34" s="338">
        <v>949.38</v>
      </c>
      <c r="K34" s="314">
        <v>41592</v>
      </c>
      <c r="L34" s="314">
        <v>41627</v>
      </c>
      <c r="M34" s="314">
        <v>41639</v>
      </c>
      <c r="N34" s="317"/>
      <c r="O34" s="317"/>
      <c r="P34" s="335" t="s">
        <v>253</v>
      </c>
      <c r="Q34" s="338">
        <v>91001706</v>
      </c>
      <c r="R34" s="338">
        <v>2765000</v>
      </c>
      <c r="S34" s="317"/>
      <c r="T34" s="317"/>
      <c r="U34" s="317"/>
      <c r="V34" s="317"/>
      <c r="W34" s="304" t="s">
        <v>254</v>
      </c>
      <c r="X34" s="175"/>
      <c r="Y34" s="175"/>
      <c r="Z34" s="33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>
        <v>1</v>
      </c>
      <c r="AK34" s="111"/>
      <c r="AL34" s="179" t="s">
        <v>371</v>
      </c>
      <c r="AM34" s="150" t="s">
        <v>209</v>
      </c>
      <c r="AN34" s="151" t="s">
        <v>51</v>
      </c>
    </row>
    <row r="35" spans="1:40" ht="24">
      <c r="A35" s="301"/>
      <c r="B35" s="309"/>
      <c r="C35" s="312"/>
      <c r="D35" s="457"/>
      <c r="E35" s="32">
        <v>2</v>
      </c>
      <c r="F35" s="175" t="s">
        <v>52</v>
      </c>
      <c r="G35" s="336"/>
      <c r="H35" s="339"/>
      <c r="I35" s="339"/>
      <c r="J35" s="339"/>
      <c r="K35" s="315"/>
      <c r="L35" s="315"/>
      <c r="M35" s="315"/>
      <c r="N35" s="318"/>
      <c r="O35" s="318"/>
      <c r="P35" s="336"/>
      <c r="Q35" s="339"/>
      <c r="R35" s="339"/>
      <c r="S35" s="318"/>
      <c r="T35" s="318"/>
      <c r="U35" s="318"/>
      <c r="V35" s="318"/>
      <c r="W35" s="305"/>
      <c r="X35" s="175"/>
      <c r="Y35" s="175"/>
      <c r="Z35" s="33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>
        <v>1</v>
      </c>
      <c r="AK35" s="111"/>
      <c r="AL35" s="179" t="s">
        <v>371</v>
      </c>
      <c r="AM35" s="150" t="s">
        <v>209</v>
      </c>
      <c r="AN35" s="151" t="s">
        <v>51</v>
      </c>
    </row>
    <row r="36" spans="1:40" ht="24">
      <c r="A36" s="301"/>
      <c r="B36" s="309"/>
      <c r="C36" s="312"/>
      <c r="D36" s="457"/>
      <c r="E36" s="32">
        <v>3</v>
      </c>
      <c r="F36" s="175" t="s">
        <v>53</v>
      </c>
      <c r="G36" s="336"/>
      <c r="H36" s="339"/>
      <c r="I36" s="339"/>
      <c r="J36" s="339"/>
      <c r="K36" s="315"/>
      <c r="L36" s="315"/>
      <c r="M36" s="315"/>
      <c r="N36" s="318"/>
      <c r="O36" s="318"/>
      <c r="P36" s="336"/>
      <c r="Q36" s="339"/>
      <c r="R36" s="339"/>
      <c r="S36" s="318"/>
      <c r="T36" s="318"/>
      <c r="U36" s="318"/>
      <c r="V36" s="318"/>
      <c r="W36" s="305"/>
      <c r="X36" s="175"/>
      <c r="Y36" s="175"/>
      <c r="Z36" s="33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>
        <v>1</v>
      </c>
      <c r="AK36" s="111"/>
      <c r="AL36" s="179" t="s">
        <v>371</v>
      </c>
      <c r="AM36" s="150" t="s">
        <v>209</v>
      </c>
      <c r="AN36" s="151" t="s">
        <v>51</v>
      </c>
    </row>
    <row r="37" spans="1:40" ht="24">
      <c r="A37" s="302"/>
      <c r="B37" s="310"/>
      <c r="C37" s="313"/>
      <c r="D37" s="458"/>
      <c r="E37" s="32">
        <v>4</v>
      </c>
      <c r="F37" s="175" t="s">
        <v>81</v>
      </c>
      <c r="G37" s="337"/>
      <c r="H37" s="340"/>
      <c r="I37" s="340"/>
      <c r="J37" s="340"/>
      <c r="K37" s="316"/>
      <c r="L37" s="316"/>
      <c r="M37" s="316"/>
      <c r="N37" s="319"/>
      <c r="O37" s="319"/>
      <c r="P37" s="337"/>
      <c r="Q37" s="340"/>
      <c r="R37" s="340"/>
      <c r="S37" s="319"/>
      <c r="T37" s="318"/>
      <c r="U37" s="319"/>
      <c r="V37" s="319"/>
      <c r="W37" s="306"/>
      <c r="X37" s="175"/>
      <c r="Y37" s="175"/>
      <c r="Z37" s="33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>
        <v>1</v>
      </c>
      <c r="AK37" s="111"/>
      <c r="AL37" s="179" t="s">
        <v>371</v>
      </c>
      <c r="AM37" s="150" t="s">
        <v>209</v>
      </c>
      <c r="AN37" s="151" t="s">
        <v>51</v>
      </c>
    </row>
    <row r="38" spans="1:40" ht="28.5">
      <c r="A38" s="300">
        <v>9</v>
      </c>
      <c r="B38" s="308" t="s">
        <v>255</v>
      </c>
      <c r="C38" s="311" t="s">
        <v>250</v>
      </c>
      <c r="D38" s="456" t="s">
        <v>256</v>
      </c>
      <c r="E38" s="32">
        <v>1</v>
      </c>
      <c r="F38" s="175" t="s">
        <v>46</v>
      </c>
      <c r="G38" s="335" t="s">
        <v>257</v>
      </c>
      <c r="H38" s="338">
        <v>1000</v>
      </c>
      <c r="I38" s="338">
        <v>1053.26</v>
      </c>
      <c r="J38" s="338">
        <v>947.22</v>
      </c>
      <c r="K38" s="314">
        <v>41778</v>
      </c>
      <c r="L38" s="314">
        <v>41816</v>
      </c>
      <c r="M38" s="314">
        <v>41827</v>
      </c>
      <c r="N38" s="317"/>
      <c r="O38" s="317"/>
      <c r="P38" s="317" t="s">
        <v>258</v>
      </c>
      <c r="Q38" s="317"/>
      <c r="R38" s="317"/>
      <c r="S38" s="317"/>
      <c r="T38" s="317"/>
      <c r="U38" s="317"/>
      <c r="V38" s="317"/>
      <c r="W38" s="304" t="s">
        <v>259</v>
      </c>
      <c r="X38" s="175"/>
      <c r="Y38" s="175"/>
      <c r="Z38" s="33"/>
      <c r="AA38" s="110"/>
      <c r="AB38" s="110"/>
      <c r="AC38" s="110"/>
      <c r="AD38" s="110"/>
      <c r="AE38" s="110"/>
      <c r="AF38" s="110"/>
      <c r="AG38" s="110">
        <v>1</v>
      </c>
      <c r="AH38" s="111"/>
      <c r="AI38" s="111"/>
      <c r="AJ38" s="111"/>
      <c r="AK38" s="111"/>
      <c r="AL38" s="87"/>
      <c r="AM38" s="150" t="s">
        <v>209</v>
      </c>
      <c r="AN38" s="151" t="s">
        <v>51</v>
      </c>
    </row>
    <row r="39" spans="1:40">
      <c r="A39" s="301"/>
      <c r="B39" s="309"/>
      <c r="C39" s="312"/>
      <c r="D39" s="457"/>
      <c r="E39" s="32">
        <v>2</v>
      </c>
      <c r="F39" s="175" t="s">
        <v>52</v>
      </c>
      <c r="G39" s="336"/>
      <c r="H39" s="339"/>
      <c r="I39" s="339"/>
      <c r="J39" s="339"/>
      <c r="K39" s="315"/>
      <c r="L39" s="315"/>
      <c r="M39" s="315"/>
      <c r="N39" s="318"/>
      <c r="O39" s="318"/>
      <c r="P39" s="318"/>
      <c r="Q39" s="318"/>
      <c r="R39" s="318"/>
      <c r="S39" s="318"/>
      <c r="T39" s="318"/>
      <c r="U39" s="318"/>
      <c r="V39" s="318"/>
      <c r="W39" s="305"/>
      <c r="X39" s="175"/>
      <c r="Y39" s="175"/>
      <c r="Z39" s="33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>
        <v>1</v>
      </c>
      <c r="AK39" s="111"/>
      <c r="AL39" s="87"/>
      <c r="AM39" s="150" t="s">
        <v>209</v>
      </c>
      <c r="AN39" s="151" t="s">
        <v>51</v>
      </c>
    </row>
    <row r="40" spans="1:40">
      <c r="A40" s="301"/>
      <c r="B40" s="309"/>
      <c r="C40" s="312"/>
      <c r="D40" s="457"/>
      <c r="E40" s="32">
        <v>3</v>
      </c>
      <c r="F40" s="175" t="s">
        <v>53</v>
      </c>
      <c r="G40" s="336"/>
      <c r="H40" s="339"/>
      <c r="I40" s="339"/>
      <c r="J40" s="339"/>
      <c r="K40" s="315"/>
      <c r="L40" s="315"/>
      <c r="M40" s="315"/>
      <c r="N40" s="318"/>
      <c r="O40" s="318"/>
      <c r="P40" s="318"/>
      <c r="Q40" s="318"/>
      <c r="R40" s="318"/>
      <c r="S40" s="318"/>
      <c r="T40" s="318"/>
      <c r="U40" s="318"/>
      <c r="V40" s="318"/>
      <c r="W40" s="305"/>
      <c r="X40" s="175"/>
      <c r="Y40" s="175"/>
      <c r="Z40" s="33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>
        <v>1</v>
      </c>
      <c r="AK40" s="111"/>
      <c r="AL40" s="87"/>
      <c r="AM40" s="150" t="s">
        <v>209</v>
      </c>
      <c r="AN40" s="151" t="s">
        <v>51</v>
      </c>
    </row>
    <row r="41" spans="1:40">
      <c r="A41" s="302"/>
      <c r="B41" s="310"/>
      <c r="C41" s="313"/>
      <c r="D41" s="458"/>
      <c r="E41" s="32">
        <v>4</v>
      </c>
      <c r="F41" s="175" t="s">
        <v>81</v>
      </c>
      <c r="G41" s="337"/>
      <c r="H41" s="340"/>
      <c r="I41" s="340"/>
      <c r="J41" s="340"/>
      <c r="K41" s="316"/>
      <c r="L41" s="316"/>
      <c r="M41" s="316"/>
      <c r="N41" s="319"/>
      <c r="O41" s="319"/>
      <c r="P41" s="319"/>
      <c r="Q41" s="319"/>
      <c r="R41" s="319"/>
      <c r="S41" s="319"/>
      <c r="T41" s="319"/>
      <c r="U41" s="319"/>
      <c r="V41" s="319"/>
      <c r="W41" s="306"/>
      <c r="X41" s="175"/>
      <c r="Y41" s="175"/>
      <c r="Z41" s="33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>
        <v>1</v>
      </c>
      <c r="AK41" s="111"/>
      <c r="AL41" s="87"/>
      <c r="AM41" s="150" t="s">
        <v>209</v>
      </c>
      <c r="AN41" s="151" t="s">
        <v>51</v>
      </c>
    </row>
    <row r="42" spans="1:40" ht="28.5">
      <c r="A42" s="300">
        <v>10</v>
      </c>
      <c r="B42" s="308" t="s">
        <v>260</v>
      </c>
      <c r="C42" s="311" t="s">
        <v>129</v>
      </c>
      <c r="D42" s="456" t="s">
        <v>261</v>
      </c>
      <c r="E42" s="32">
        <v>1</v>
      </c>
      <c r="F42" s="175" t="s">
        <v>46</v>
      </c>
      <c r="G42" s="335" t="s">
        <v>229</v>
      </c>
      <c r="H42" s="338">
        <v>1000</v>
      </c>
      <c r="I42" s="338">
        <v>1035.79</v>
      </c>
      <c r="J42" s="338">
        <v>931.5</v>
      </c>
      <c r="K42" s="314">
        <v>41592</v>
      </c>
      <c r="L42" s="314" t="s">
        <v>66</v>
      </c>
      <c r="M42" s="314">
        <v>41639</v>
      </c>
      <c r="N42" s="317"/>
      <c r="O42" s="317"/>
      <c r="P42" s="335" t="s">
        <v>230</v>
      </c>
      <c r="Q42" s="317"/>
      <c r="R42" s="338">
        <v>214000</v>
      </c>
      <c r="S42" s="317"/>
      <c r="T42" s="317"/>
      <c r="U42" s="317"/>
      <c r="V42" s="317"/>
      <c r="W42" s="335" t="s">
        <v>262</v>
      </c>
      <c r="X42" s="176"/>
      <c r="Y42" s="176"/>
      <c r="Z42" s="38"/>
      <c r="AA42" s="110"/>
      <c r="AB42" s="110">
        <v>1</v>
      </c>
      <c r="AC42" s="111"/>
      <c r="AD42" s="111"/>
      <c r="AE42" s="111"/>
      <c r="AF42" s="111"/>
      <c r="AG42" s="111"/>
      <c r="AH42" s="111"/>
      <c r="AI42" s="111"/>
      <c r="AJ42" s="111"/>
      <c r="AK42" s="111"/>
      <c r="AL42" s="87"/>
      <c r="AM42" s="150" t="s">
        <v>209</v>
      </c>
      <c r="AN42" s="151" t="s">
        <v>133</v>
      </c>
    </row>
    <row r="43" spans="1:40">
      <c r="A43" s="301"/>
      <c r="B43" s="309"/>
      <c r="C43" s="312"/>
      <c r="D43" s="457"/>
      <c r="E43" s="32">
        <v>2</v>
      </c>
      <c r="F43" s="175" t="s">
        <v>52</v>
      </c>
      <c r="G43" s="336"/>
      <c r="H43" s="339"/>
      <c r="I43" s="339"/>
      <c r="J43" s="339"/>
      <c r="K43" s="315"/>
      <c r="L43" s="315"/>
      <c r="M43" s="315"/>
      <c r="N43" s="318"/>
      <c r="O43" s="318"/>
      <c r="P43" s="336"/>
      <c r="Q43" s="318"/>
      <c r="R43" s="339"/>
      <c r="S43" s="318"/>
      <c r="T43" s="318"/>
      <c r="U43" s="318"/>
      <c r="V43" s="318"/>
      <c r="W43" s="336"/>
      <c r="X43" s="176"/>
      <c r="Y43" s="176"/>
      <c r="Z43" s="38"/>
      <c r="AA43" s="110">
        <v>1</v>
      </c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87"/>
      <c r="AM43" s="150" t="s">
        <v>209</v>
      </c>
      <c r="AN43" s="151" t="s">
        <v>133</v>
      </c>
    </row>
    <row r="44" spans="1:40">
      <c r="A44" s="301"/>
      <c r="B44" s="309"/>
      <c r="C44" s="312"/>
      <c r="D44" s="457"/>
      <c r="E44" s="32">
        <v>3</v>
      </c>
      <c r="F44" s="175" t="s">
        <v>53</v>
      </c>
      <c r="G44" s="336"/>
      <c r="H44" s="339"/>
      <c r="I44" s="339"/>
      <c r="J44" s="339"/>
      <c r="K44" s="315"/>
      <c r="L44" s="315"/>
      <c r="M44" s="315"/>
      <c r="N44" s="318"/>
      <c r="O44" s="318"/>
      <c r="P44" s="336"/>
      <c r="Q44" s="318"/>
      <c r="R44" s="339"/>
      <c r="S44" s="318"/>
      <c r="T44" s="318"/>
      <c r="U44" s="318"/>
      <c r="V44" s="318"/>
      <c r="W44" s="336"/>
      <c r="X44" s="176"/>
      <c r="Y44" s="176"/>
      <c r="Z44" s="38"/>
      <c r="AA44" s="110"/>
      <c r="AB44" s="110">
        <v>1</v>
      </c>
      <c r="AC44" s="111"/>
      <c r="AD44" s="111"/>
      <c r="AE44" s="111"/>
      <c r="AF44" s="111"/>
      <c r="AG44" s="111"/>
      <c r="AH44" s="111"/>
      <c r="AI44" s="111"/>
      <c r="AJ44" s="111"/>
      <c r="AK44" s="111"/>
      <c r="AL44" s="87"/>
      <c r="AM44" s="150" t="s">
        <v>209</v>
      </c>
      <c r="AN44" s="151" t="s">
        <v>133</v>
      </c>
    </row>
    <row r="45" spans="1:40">
      <c r="A45" s="302"/>
      <c r="B45" s="310"/>
      <c r="C45" s="313"/>
      <c r="D45" s="458"/>
      <c r="E45" s="32">
        <v>4</v>
      </c>
      <c r="F45" s="175" t="s">
        <v>81</v>
      </c>
      <c r="G45" s="337"/>
      <c r="H45" s="340"/>
      <c r="I45" s="340"/>
      <c r="J45" s="340"/>
      <c r="K45" s="316"/>
      <c r="L45" s="316"/>
      <c r="M45" s="316"/>
      <c r="N45" s="319"/>
      <c r="O45" s="319"/>
      <c r="P45" s="337"/>
      <c r="Q45" s="319"/>
      <c r="R45" s="340"/>
      <c r="S45" s="319"/>
      <c r="T45" s="319"/>
      <c r="U45" s="319"/>
      <c r="V45" s="319"/>
      <c r="W45" s="337"/>
      <c r="X45" s="176"/>
      <c r="Y45" s="176"/>
      <c r="Z45" s="38">
        <v>1</v>
      </c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87" t="s">
        <v>113</v>
      </c>
      <c r="AM45" s="150" t="s">
        <v>209</v>
      </c>
      <c r="AN45" s="151" t="s">
        <v>133</v>
      </c>
    </row>
    <row r="46" spans="1:40" ht="28.5">
      <c r="A46" s="300">
        <v>11</v>
      </c>
      <c r="B46" s="308" t="s">
        <v>263</v>
      </c>
      <c r="C46" s="311" t="s">
        <v>264</v>
      </c>
      <c r="D46" s="456" t="s">
        <v>265</v>
      </c>
      <c r="E46" s="32">
        <v>1</v>
      </c>
      <c r="F46" s="175" t="s">
        <v>46</v>
      </c>
      <c r="G46" s="335" t="s">
        <v>266</v>
      </c>
      <c r="H46" s="338">
        <v>1000</v>
      </c>
      <c r="I46" s="338">
        <v>1063.8900000000001</v>
      </c>
      <c r="J46" s="338">
        <v>956.78</v>
      </c>
      <c r="K46" s="314">
        <v>41592</v>
      </c>
      <c r="L46" s="314">
        <v>41627</v>
      </c>
      <c r="M46" s="314">
        <v>41639</v>
      </c>
      <c r="N46" s="317"/>
      <c r="O46" s="317"/>
      <c r="P46" s="335" t="s">
        <v>267</v>
      </c>
      <c r="Q46" s="338">
        <v>91805534</v>
      </c>
      <c r="R46" s="338">
        <v>2766000</v>
      </c>
      <c r="S46" s="317"/>
      <c r="T46" s="317"/>
      <c r="U46" s="317"/>
      <c r="V46" s="317"/>
      <c r="W46" s="335" t="s">
        <v>268</v>
      </c>
      <c r="X46" s="176"/>
      <c r="Y46" s="176"/>
      <c r="Z46" s="38"/>
      <c r="AA46" s="123"/>
      <c r="AB46" s="123"/>
      <c r="AC46" s="123"/>
      <c r="AD46" s="123"/>
      <c r="AE46" s="123"/>
      <c r="AF46" s="123"/>
      <c r="AG46" s="123">
        <v>1</v>
      </c>
      <c r="AH46" s="111"/>
      <c r="AI46" s="111"/>
      <c r="AJ46" s="111"/>
      <c r="AK46" s="111"/>
      <c r="AL46" s="87"/>
      <c r="AM46" s="150" t="s">
        <v>209</v>
      </c>
      <c r="AN46" s="151" t="s">
        <v>80</v>
      </c>
    </row>
    <row r="47" spans="1:40">
      <c r="A47" s="301"/>
      <c r="B47" s="309"/>
      <c r="C47" s="312"/>
      <c r="D47" s="457"/>
      <c r="E47" s="32">
        <v>2</v>
      </c>
      <c r="F47" s="175" t="s">
        <v>52</v>
      </c>
      <c r="G47" s="336"/>
      <c r="H47" s="339"/>
      <c r="I47" s="339"/>
      <c r="J47" s="339"/>
      <c r="K47" s="315"/>
      <c r="L47" s="315"/>
      <c r="M47" s="315"/>
      <c r="N47" s="318"/>
      <c r="O47" s="318"/>
      <c r="P47" s="336"/>
      <c r="Q47" s="339"/>
      <c r="R47" s="339"/>
      <c r="S47" s="318"/>
      <c r="T47" s="318"/>
      <c r="U47" s="318"/>
      <c r="V47" s="318"/>
      <c r="W47" s="336"/>
      <c r="X47" s="176"/>
      <c r="Y47" s="176"/>
      <c r="Z47" s="38"/>
      <c r="AA47" s="110"/>
      <c r="AB47" s="110"/>
      <c r="AC47" s="123"/>
      <c r="AD47" s="123"/>
      <c r="AE47" s="123"/>
      <c r="AF47" s="123"/>
      <c r="AG47" s="123"/>
      <c r="AH47" s="123"/>
      <c r="AI47" s="123"/>
      <c r="AJ47" s="123">
        <v>1</v>
      </c>
      <c r="AK47" s="111"/>
      <c r="AL47" s="87"/>
      <c r="AM47" s="150" t="s">
        <v>209</v>
      </c>
      <c r="AN47" s="151" t="s">
        <v>80</v>
      </c>
    </row>
    <row r="48" spans="1:40">
      <c r="A48" s="301"/>
      <c r="B48" s="309"/>
      <c r="C48" s="312"/>
      <c r="D48" s="457"/>
      <c r="E48" s="32">
        <v>3</v>
      </c>
      <c r="F48" s="175" t="s">
        <v>53</v>
      </c>
      <c r="G48" s="336"/>
      <c r="H48" s="339"/>
      <c r="I48" s="339"/>
      <c r="J48" s="339"/>
      <c r="K48" s="315"/>
      <c r="L48" s="315"/>
      <c r="M48" s="315"/>
      <c r="N48" s="318"/>
      <c r="O48" s="318"/>
      <c r="P48" s="336"/>
      <c r="Q48" s="339"/>
      <c r="R48" s="339"/>
      <c r="S48" s="318"/>
      <c r="T48" s="318"/>
      <c r="U48" s="318"/>
      <c r="V48" s="318"/>
      <c r="W48" s="336"/>
      <c r="X48" s="176"/>
      <c r="Y48" s="176"/>
      <c r="Z48" s="38"/>
      <c r="AA48" s="110"/>
      <c r="AB48" s="110"/>
      <c r="AC48" s="110"/>
      <c r="AD48" s="123"/>
      <c r="AE48" s="123"/>
      <c r="AF48" s="123"/>
      <c r="AG48" s="123"/>
      <c r="AH48" s="123"/>
      <c r="AI48" s="123"/>
      <c r="AJ48" s="123"/>
      <c r="AK48" s="123">
        <v>1</v>
      </c>
      <c r="AL48" s="87"/>
      <c r="AM48" s="150" t="s">
        <v>209</v>
      </c>
      <c r="AN48" s="151" t="s">
        <v>80</v>
      </c>
    </row>
    <row r="49" spans="1:40">
      <c r="A49" s="302"/>
      <c r="B49" s="310"/>
      <c r="C49" s="313"/>
      <c r="D49" s="458"/>
      <c r="E49" s="32">
        <v>4</v>
      </c>
      <c r="F49" s="175" t="s">
        <v>81</v>
      </c>
      <c r="G49" s="337"/>
      <c r="H49" s="340"/>
      <c r="I49" s="340"/>
      <c r="J49" s="340"/>
      <c r="K49" s="316"/>
      <c r="L49" s="316"/>
      <c r="M49" s="316"/>
      <c r="N49" s="319"/>
      <c r="O49" s="319"/>
      <c r="P49" s="337"/>
      <c r="Q49" s="340"/>
      <c r="R49" s="340"/>
      <c r="S49" s="319"/>
      <c r="T49" s="319"/>
      <c r="U49" s="319"/>
      <c r="V49" s="319"/>
      <c r="W49" s="337"/>
      <c r="X49" s="176"/>
      <c r="Y49" s="176"/>
      <c r="Z49" s="38"/>
      <c r="AA49" s="123"/>
      <c r="AB49" s="123"/>
      <c r="AC49" s="123"/>
      <c r="AD49" s="123"/>
      <c r="AE49" s="123"/>
      <c r="AF49" s="106" t="s">
        <v>82</v>
      </c>
      <c r="AG49" s="106" t="s">
        <v>82</v>
      </c>
      <c r="AH49" s="106" t="s">
        <v>82</v>
      </c>
      <c r="AI49" s="106" t="s">
        <v>82</v>
      </c>
      <c r="AJ49" s="123"/>
      <c r="AK49" s="123">
        <v>1</v>
      </c>
      <c r="AL49" s="87"/>
      <c r="AM49" s="150" t="s">
        <v>209</v>
      </c>
      <c r="AN49" s="151" t="s">
        <v>80</v>
      </c>
    </row>
    <row r="50" spans="1:40" ht="28.5">
      <c r="A50" s="303">
        <v>12</v>
      </c>
      <c r="B50" s="341" t="s">
        <v>269</v>
      </c>
      <c r="C50" s="342" t="s">
        <v>270</v>
      </c>
      <c r="D50" s="459" t="s">
        <v>271</v>
      </c>
      <c r="E50" s="32">
        <v>1</v>
      </c>
      <c r="F50" s="175" t="s">
        <v>46</v>
      </c>
      <c r="G50" s="356" t="s">
        <v>365</v>
      </c>
      <c r="H50" s="358">
        <v>1000</v>
      </c>
      <c r="I50" s="358">
        <v>1076.97</v>
      </c>
      <c r="J50" s="358">
        <v>968.55</v>
      </c>
      <c r="K50" s="334">
        <v>41778</v>
      </c>
      <c r="L50" s="334">
        <v>41816</v>
      </c>
      <c r="M50" s="334">
        <v>41827</v>
      </c>
      <c r="N50" s="332"/>
      <c r="O50" s="332"/>
      <c r="P50" s="356" t="s">
        <v>272</v>
      </c>
      <c r="Q50" s="357"/>
      <c r="R50" s="358"/>
      <c r="S50" s="332"/>
      <c r="T50" s="358"/>
      <c r="U50" s="332"/>
      <c r="V50" s="358"/>
      <c r="W50" s="333" t="s">
        <v>273</v>
      </c>
      <c r="X50" s="175"/>
      <c r="Y50" s="175"/>
      <c r="Z50" s="3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>
        <v>1</v>
      </c>
      <c r="AK50" s="111"/>
      <c r="AL50" s="87"/>
      <c r="AM50" s="150" t="s">
        <v>209</v>
      </c>
      <c r="AN50" s="151" t="s">
        <v>95</v>
      </c>
    </row>
    <row r="51" spans="1:40">
      <c r="A51" s="303"/>
      <c r="B51" s="341"/>
      <c r="C51" s="342"/>
      <c r="D51" s="459"/>
      <c r="E51" s="32">
        <v>2</v>
      </c>
      <c r="F51" s="175" t="s">
        <v>52</v>
      </c>
      <c r="G51" s="356"/>
      <c r="H51" s="358"/>
      <c r="I51" s="358"/>
      <c r="J51" s="358"/>
      <c r="K51" s="334"/>
      <c r="L51" s="334"/>
      <c r="M51" s="334"/>
      <c r="N51" s="332"/>
      <c r="O51" s="332"/>
      <c r="P51" s="356"/>
      <c r="Q51" s="357"/>
      <c r="R51" s="358"/>
      <c r="S51" s="332"/>
      <c r="T51" s="358"/>
      <c r="U51" s="332"/>
      <c r="V51" s="358"/>
      <c r="W51" s="333"/>
      <c r="X51" s="175"/>
      <c r="Y51" s="175"/>
      <c r="Z51" s="33"/>
      <c r="AA51" s="123"/>
      <c r="AB51" s="123"/>
      <c r="AC51" s="123"/>
      <c r="AD51" s="123"/>
      <c r="AE51" s="123"/>
      <c r="AF51" s="123"/>
      <c r="AG51" s="123">
        <v>1</v>
      </c>
      <c r="AH51" s="111"/>
      <c r="AI51" s="111"/>
      <c r="AJ51" s="111"/>
      <c r="AK51" s="111"/>
      <c r="AL51" s="87"/>
      <c r="AM51" s="150" t="s">
        <v>209</v>
      </c>
      <c r="AN51" s="151" t="s">
        <v>95</v>
      </c>
    </row>
    <row r="52" spans="1:40">
      <c r="A52" s="303"/>
      <c r="B52" s="341"/>
      <c r="C52" s="342"/>
      <c r="D52" s="459"/>
      <c r="E52" s="32">
        <v>3</v>
      </c>
      <c r="F52" s="175" t="s">
        <v>53</v>
      </c>
      <c r="G52" s="356"/>
      <c r="H52" s="358"/>
      <c r="I52" s="358"/>
      <c r="J52" s="358"/>
      <c r="K52" s="334"/>
      <c r="L52" s="334"/>
      <c r="M52" s="334"/>
      <c r="N52" s="332"/>
      <c r="O52" s="332"/>
      <c r="P52" s="356"/>
      <c r="Q52" s="357"/>
      <c r="R52" s="358"/>
      <c r="S52" s="332"/>
      <c r="T52" s="358"/>
      <c r="U52" s="332"/>
      <c r="V52" s="358"/>
      <c r="W52" s="333"/>
      <c r="X52" s="175"/>
      <c r="Y52" s="175"/>
      <c r="Z52" s="3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>
        <v>1</v>
      </c>
      <c r="AK52" s="111"/>
      <c r="AL52" s="87"/>
      <c r="AM52" s="150" t="s">
        <v>209</v>
      </c>
      <c r="AN52" s="151" t="s">
        <v>95</v>
      </c>
    </row>
    <row r="53" spans="1:40">
      <c r="A53" s="303"/>
      <c r="B53" s="341"/>
      <c r="C53" s="342"/>
      <c r="D53" s="459"/>
      <c r="E53" s="32">
        <v>4</v>
      </c>
      <c r="F53" s="175" t="s">
        <v>81</v>
      </c>
      <c r="G53" s="356"/>
      <c r="H53" s="358"/>
      <c r="I53" s="358"/>
      <c r="J53" s="358"/>
      <c r="K53" s="334"/>
      <c r="L53" s="334"/>
      <c r="M53" s="334"/>
      <c r="N53" s="332"/>
      <c r="O53" s="332"/>
      <c r="P53" s="356"/>
      <c r="Q53" s="357"/>
      <c r="R53" s="358"/>
      <c r="S53" s="332"/>
      <c r="T53" s="358"/>
      <c r="U53" s="332"/>
      <c r="V53" s="358"/>
      <c r="W53" s="333"/>
      <c r="X53" s="175"/>
      <c r="Y53" s="175"/>
      <c r="Z53" s="33"/>
      <c r="AA53" s="123"/>
      <c r="AB53" s="123"/>
      <c r="AC53" s="123"/>
      <c r="AD53" s="123"/>
      <c r="AE53" s="123">
        <v>1</v>
      </c>
      <c r="AF53" s="106" t="s">
        <v>82</v>
      </c>
      <c r="AG53" s="106" t="s">
        <v>82</v>
      </c>
      <c r="AH53" s="106" t="s">
        <v>82</v>
      </c>
      <c r="AI53" s="106" t="s">
        <v>82</v>
      </c>
      <c r="AJ53" s="111"/>
      <c r="AK53" s="111"/>
      <c r="AL53" s="87"/>
      <c r="AM53" s="150" t="s">
        <v>209</v>
      </c>
      <c r="AN53" s="151" t="s">
        <v>95</v>
      </c>
    </row>
    <row r="54" spans="1:40" ht="28.5">
      <c r="A54" s="300">
        <v>13</v>
      </c>
      <c r="B54" s="308" t="s">
        <v>274</v>
      </c>
      <c r="C54" s="311" t="s">
        <v>275</v>
      </c>
      <c r="D54" s="456" t="s">
        <v>276</v>
      </c>
      <c r="E54" s="32">
        <v>1</v>
      </c>
      <c r="F54" s="175" t="s">
        <v>46</v>
      </c>
      <c r="G54" s="324" t="s">
        <v>214</v>
      </c>
      <c r="H54" s="338">
        <v>1000</v>
      </c>
      <c r="I54" s="338">
        <v>1119.56</v>
      </c>
      <c r="J54" s="338">
        <v>1006.87</v>
      </c>
      <c r="K54" s="314">
        <v>41592</v>
      </c>
      <c r="L54" s="314">
        <v>41627</v>
      </c>
      <c r="M54" s="314">
        <v>41639</v>
      </c>
      <c r="N54" s="317"/>
      <c r="O54" s="317"/>
      <c r="P54" s="335" t="s">
        <v>277</v>
      </c>
      <c r="Q54" s="338">
        <v>98818167</v>
      </c>
      <c r="R54" s="338">
        <v>2436000</v>
      </c>
      <c r="S54" s="317"/>
      <c r="T54" s="317"/>
      <c r="U54" s="317"/>
      <c r="V54" s="317"/>
      <c r="W54" s="304" t="s">
        <v>278</v>
      </c>
      <c r="X54" s="175"/>
      <c r="Y54" s="175"/>
      <c r="Z54" s="33"/>
      <c r="AA54" s="109"/>
      <c r="AB54" s="109"/>
      <c r="AC54" s="109"/>
      <c r="AD54" s="109"/>
      <c r="AE54" s="109"/>
      <c r="AF54" s="109"/>
      <c r="AG54" s="109"/>
      <c r="AH54" s="109"/>
      <c r="AI54" s="109">
        <v>1</v>
      </c>
      <c r="AJ54" s="111"/>
      <c r="AK54" s="111"/>
      <c r="AL54" s="88" t="s">
        <v>279</v>
      </c>
      <c r="AM54" s="150" t="s">
        <v>209</v>
      </c>
      <c r="AN54" s="151" t="s">
        <v>120</v>
      </c>
    </row>
    <row r="55" spans="1:40" ht="24">
      <c r="A55" s="301"/>
      <c r="B55" s="309"/>
      <c r="C55" s="312"/>
      <c r="D55" s="457"/>
      <c r="E55" s="32">
        <v>2</v>
      </c>
      <c r="F55" s="175" t="s">
        <v>52</v>
      </c>
      <c r="G55" s="325"/>
      <c r="H55" s="339"/>
      <c r="I55" s="339"/>
      <c r="J55" s="339"/>
      <c r="K55" s="315"/>
      <c r="L55" s="315"/>
      <c r="M55" s="315"/>
      <c r="N55" s="318"/>
      <c r="O55" s="318"/>
      <c r="P55" s="336"/>
      <c r="Q55" s="339"/>
      <c r="R55" s="339"/>
      <c r="S55" s="318"/>
      <c r="T55" s="318"/>
      <c r="U55" s="318"/>
      <c r="V55" s="318"/>
      <c r="W55" s="305"/>
      <c r="X55" s="175"/>
      <c r="Y55" s="175"/>
      <c r="Z55" s="33"/>
      <c r="AA55" s="109"/>
      <c r="AB55" s="109"/>
      <c r="AC55" s="109"/>
      <c r="AD55" s="109"/>
      <c r="AE55" s="109"/>
      <c r="AF55" s="109"/>
      <c r="AG55" s="109"/>
      <c r="AH55" s="109"/>
      <c r="AI55" s="109">
        <v>1</v>
      </c>
      <c r="AJ55" s="111"/>
      <c r="AK55" s="111"/>
      <c r="AL55" s="88" t="s">
        <v>280</v>
      </c>
      <c r="AM55" s="150" t="s">
        <v>209</v>
      </c>
      <c r="AN55" s="151" t="s">
        <v>120</v>
      </c>
    </row>
    <row r="56" spans="1:40" ht="24">
      <c r="A56" s="301"/>
      <c r="B56" s="309"/>
      <c r="C56" s="312"/>
      <c r="D56" s="457"/>
      <c r="E56" s="32">
        <v>3</v>
      </c>
      <c r="F56" s="175" t="s">
        <v>53</v>
      </c>
      <c r="G56" s="325"/>
      <c r="H56" s="339"/>
      <c r="I56" s="339"/>
      <c r="J56" s="339"/>
      <c r="K56" s="315"/>
      <c r="L56" s="315"/>
      <c r="M56" s="315"/>
      <c r="N56" s="318"/>
      <c r="O56" s="318"/>
      <c r="P56" s="336"/>
      <c r="Q56" s="339"/>
      <c r="R56" s="339"/>
      <c r="S56" s="318"/>
      <c r="T56" s="318"/>
      <c r="U56" s="318"/>
      <c r="V56" s="318"/>
      <c r="W56" s="305"/>
      <c r="X56" s="175"/>
      <c r="Y56" s="175"/>
      <c r="Z56" s="33"/>
      <c r="AA56" s="109"/>
      <c r="AB56" s="109"/>
      <c r="AC56" s="109"/>
      <c r="AD56" s="109"/>
      <c r="AE56" s="123"/>
      <c r="AF56" s="123">
        <v>1</v>
      </c>
      <c r="AG56" s="111"/>
      <c r="AH56" s="111"/>
      <c r="AI56" s="111"/>
      <c r="AJ56" s="111"/>
      <c r="AK56" s="111"/>
      <c r="AL56" s="88" t="s">
        <v>119</v>
      </c>
      <c r="AM56" s="150" t="s">
        <v>209</v>
      </c>
      <c r="AN56" s="151" t="s">
        <v>120</v>
      </c>
    </row>
    <row r="57" spans="1:40" ht="24">
      <c r="A57" s="302"/>
      <c r="B57" s="310"/>
      <c r="C57" s="313"/>
      <c r="D57" s="458"/>
      <c r="E57" s="32">
        <v>4</v>
      </c>
      <c r="F57" s="175" t="s">
        <v>81</v>
      </c>
      <c r="G57" s="326"/>
      <c r="H57" s="340"/>
      <c r="I57" s="340"/>
      <c r="J57" s="340"/>
      <c r="K57" s="316"/>
      <c r="L57" s="316"/>
      <c r="M57" s="316"/>
      <c r="N57" s="319"/>
      <c r="O57" s="319"/>
      <c r="P57" s="337"/>
      <c r="Q57" s="340"/>
      <c r="R57" s="340"/>
      <c r="S57" s="319"/>
      <c r="T57" s="319"/>
      <c r="U57" s="319"/>
      <c r="V57" s="319"/>
      <c r="W57" s="306"/>
      <c r="X57" s="175"/>
      <c r="Y57" s="175"/>
      <c r="Z57" s="33"/>
      <c r="AA57" s="110"/>
      <c r="AB57" s="123"/>
      <c r="AC57" s="123"/>
      <c r="AD57" s="123"/>
      <c r="AE57" s="123">
        <v>1</v>
      </c>
      <c r="AF57" s="106" t="s">
        <v>82</v>
      </c>
      <c r="AG57" s="106" t="s">
        <v>82</v>
      </c>
      <c r="AH57" s="106" t="s">
        <v>82</v>
      </c>
      <c r="AI57" s="106" t="s">
        <v>82</v>
      </c>
      <c r="AJ57" s="111"/>
      <c r="AK57" s="111"/>
      <c r="AL57" s="88" t="s">
        <v>280</v>
      </c>
      <c r="AM57" s="150" t="s">
        <v>209</v>
      </c>
      <c r="AN57" s="151" t="s">
        <v>120</v>
      </c>
    </row>
    <row r="58" spans="1:40" ht="28.5">
      <c r="A58" s="300">
        <v>14</v>
      </c>
      <c r="B58" s="308" t="s">
        <v>281</v>
      </c>
      <c r="C58" s="311" t="s">
        <v>282</v>
      </c>
      <c r="D58" s="456" t="s">
        <v>283</v>
      </c>
      <c r="E58" s="32">
        <v>1</v>
      </c>
      <c r="F58" s="175" t="s">
        <v>46</v>
      </c>
      <c r="G58" s="335" t="s">
        <v>266</v>
      </c>
      <c r="H58" s="338">
        <v>1000</v>
      </c>
      <c r="I58" s="338">
        <v>1079.68</v>
      </c>
      <c r="J58" s="338">
        <v>970.99</v>
      </c>
      <c r="K58" s="314">
        <v>41592</v>
      </c>
      <c r="L58" s="314">
        <v>41627</v>
      </c>
      <c r="M58" s="314">
        <v>41639</v>
      </c>
      <c r="N58" s="317"/>
      <c r="O58" s="317"/>
      <c r="P58" s="335" t="s">
        <v>284</v>
      </c>
      <c r="Q58" s="338"/>
      <c r="R58" s="338"/>
      <c r="S58" s="317"/>
      <c r="T58" s="317"/>
      <c r="U58" s="317"/>
      <c r="V58" s="317"/>
      <c r="W58" s="304" t="s">
        <v>285</v>
      </c>
      <c r="X58" s="175"/>
      <c r="Y58" s="175"/>
      <c r="Z58" s="33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>
        <v>1</v>
      </c>
      <c r="AL58" s="179" t="s">
        <v>371</v>
      </c>
      <c r="AM58" s="150" t="s">
        <v>209</v>
      </c>
      <c r="AN58" s="151" t="s">
        <v>103</v>
      </c>
    </row>
    <row r="59" spans="1:40" ht="24">
      <c r="A59" s="301"/>
      <c r="B59" s="309"/>
      <c r="C59" s="312"/>
      <c r="D59" s="457"/>
      <c r="E59" s="32">
        <v>2</v>
      </c>
      <c r="F59" s="175" t="s">
        <v>52</v>
      </c>
      <c r="G59" s="336"/>
      <c r="H59" s="339"/>
      <c r="I59" s="339"/>
      <c r="J59" s="339"/>
      <c r="K59" s="315"/>
      <c r="L59" s="315"/>
      <c r="M59" s="315"/>
      <c r="N59" s="318"/>
      <c r="O59" s="318"/>
      <c r="P59" s="336"/>
      <c r="Q59" s="339"/>
      <c r="R59" s="339"/>
      <c r="S59" s="318"/>
      <c r="T59" s="318"/>
      <c r="U59" s="318"/>
      <c r="V59" s="318"/>
      <c r="W59" s="305"/>
      <c r="X59" s="175"/>
      <c r="Y59" s="175"/>
      <c r="Z59" s="33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>
        <v>1</v>
      </c>
      <c r="AL59" s="179" t="s">
        <v>371</v>
      </c>
      <c r="AM59" s="150" t="s">
        <v>209</v>
      </c>
      <c r="AN59" s="151" t="s">
        <v>103</v>
      </c>
    </row>
    <row r="60" spans="1:40" ht="24">
      <c r="A60" s="301"/>
      <c r="B60" s="309"/>
      <c r="C60" s="312"/>
      <c r="D60" s="457"/>
      <c r="E60" s="32">
        <v>3</v>
      </c>
      <c r="F60" s="175" t="s">
        <v>53</v>
      </c>
      <c r="G60" s="336"/>
      <c r="H60" s="339"/>
      <c r="I60" s="339"/>
      <c r="J60" s="339"/>
      <c r="K60" s="315"/>
      <c r="L60" s="315"/>
      <c r="M60" s="315"/>
      <c r="N60" s="318"/>
      <c r="O60" s="318"/>
      <c r="P60" s="336"/>
      <c r="Q60" s="339"/>
      <c r="R60" s="339"/>
      <c r="S60" s="318"/>
      <c r="T60" s="318"/>
      <c r="U60" s="318"/>
      <c r="V60" s="318"/>
      <c r="W60" s="305"/>
      <c r="X60" s="175"/>
      <c r="Y60" s="175"/>
      <c r="Z60" s="33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>
        <v>1</v>
      </c>
      <c r="AL60" s="179" t="s">
        <v>371</v>
      </c>
      <c r="AM60" s="150" t="s">
        <v>209</v>
      </c>
      <c r="AN60" s="151" t="s">
        <v>103</v>
      </c>
    </row>
    <row r="61" spans="1:40" ht="24">
      <c r="A61" s="302"/>
      <c r="B61" s="310"/>
      <c r="C61" s="313"/>
      <c r="D61" s="458"/>
      <c r="E61" s="32">
        <v>4</v>
      </c>
      <c r="F61" s="175" t="s">
        <v>81</v>
      </c>
      <c r="G61" s="337"/>
      <c r="H61" s="340"/>
      <c r="I61" s="340"/>
      <c r="J61" s="340"/>
      <c r="K61" s="316"/>
      <c r="L61" s="316"/>
      <c r="M61" s="316"/>
      <c r="N61" s="319"/>
      <c r="O61" s="319"/>
      <c r="P61" s="337"/>
      <c r="Q61" s="340"/>
      <c r="R61" s="340"/>
      <c r="S61" s="319"/>
      <c r="T61" s="319"/>
      <c r="U61" s="319"/>
      <c r="V61" s="319"/>
      <c r="W61" s="306"/>
      <c r="X61" s="175"/>
      <c r="Y61" s="175"/>
      <c r="Z61" s="33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>
        <v>1</v>
      </c>
      <c r="AL61" s="179" t="s">
        <v>371</v>
      </c>
      <c r="AM61" s="150" t="s">
        <v>209</v>
      </c>
      <c r="AN61" s="151" t="s">
        <v>103</v>
      </c>
    </row>
    <row r="62" spans="1:40" ht="28.5">
      <c r="A62" s="300">
        <v>15</v>
      </c>
      <c r="B62" s="308" t="s">
        <v>286</v>
      </c>
      <c r="C62" s="311" t="s">
        <v>287</v>
      </c>
      <c r="D62" s="456" t="s">
        <v>288</v>
      </c>
      <c r="E62" s="32">
        <v>1</v>
      </c>
      <c r="F62" s="175" t="s">
        <v>46</v>
      </c>
      <c r="G62" s="335" t="s">
        <v>289</v>
      </c>
      <c r="H62" s="338">
        <v>1000</v>
      </c>
      <c r="I62" s="338">
        <v>1148.1400000000001</v>
      </c>
      <c r="J62" s="338">
        <v>1017.83</v>
      </c>
      <c r="K62" s="314">
        <v>41592</v>
      </c>
      <c r="L62" s="314">
        <v>41627</v>
      </c>
      <c r="M62" s="314">
        <v>41639</v>
      </c>
      <c r="N62" s="317"/>
      <c r="O62" s="317"/>
      <c r="P62" s="335" t="s">
        <v>290</v>
      </c>
      <c r="Q62" s="353">
        <v>103261496</v>
      </c>
      <c r="R62" s="338">
        <v>2066200</v>
      </c>
      <c r="S62" s="317"/>
      <c r="T62" s="317"/>
      <c r="U62" s="317"/>
      <c r="V62" s="317"/>
      <c r="W62" s="304" t="s">
        <v>291</v>
      </c>
      <c r="X62" s="175"/>
      <c r="Y62" s="175"/>
      <c r="Z62" s="33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>
        <v>1</v>
      </c>
      <c r="AK62" s="111"/>
      <c r="AL62" s="87"/>
      <c r="AM62" s="150" t="s">
        <v>209</v>
      </c>
      <c r="AN62" s="151" t="s">
        <v>103</v>
      </c>
    </row>
    <row r="63" spans="1:40">
      <c r="A63" s="301"/>
      <c r="B63" s="309"/>
      <c r="C63" s="312"/>
      <c r="D63" s="457"/>
      <c r="E63" s="32">
        <v>2</v>
      </c>
      <c r="F63" s="175" t="s">
        <v>52</v>
      </c>
      <c r="G63" s="336"/>
      <c r="H63" s="339"/>
      <c r="I63" s="339"/>
      <c r="J63" s="339"/>
      <c r="K63" s="315"/>
      <c r="L63" s="315"/>
      <c r="M63" s="315"/>
      <c r="N63" s="318"/>
      <c r="O63" s="318"/>
      <c r="P63" s="336"/>
      <c r="Q63" s="354"/>
      <c r="R63" s="339"/>
      <c r="S63" s="318"/>
      <c r="T63" s="318"/>
      <c r="U63" s="318"/>
      <c r="V63" s="318"/>
      <c r="W63" s="305"/>
      <c r="X63" s="175"/>
      <c r="Y63" s="175"/>
      <c r="Z63" s="33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>
        <v>1</v>
      </c>
      <c r="AK63" s="111"/>
      <c r="AL63" s="87"/>
      <c r="AM63" s="150" t="s">
        <v>209</v>
      </c>
      <c r="AN63" s="151" t="s">
        <v>103</v>
      </c>
    </row>
    <row r="64" spans="1:40">
      <c r="A64" s="301"/>
      <c r="B64" s="309"/>
      <c r="C64" s="312"/>
      <c r="D64" s="457"/>
      <c r="E64" s="32">
        <v>3</v>
      </c>
      <c r="F64" s="175" t="s">
        <v>53</v>
      </c>
      <c r="G64" s="336"/>
      <c r="H64" s="339"/>
      <c r="I64" s="339"/>
      <c r="J64" s="339"/>
      <c r="K64" s="315"/>
      <c r="L64" s="315"/>
      <c r="M64" s="315"/>
      <c r="N64" s="318"/>
      <c r="O64" s="318"/>
      <c r="P64" s="336"/>
      <c r="Q64" s="354"/>
      <c r="R64" s="339"/>
      <c r="S64" s="318"/>
      <c r="T64" s="318"/>
      <c r="U64" s="318"/>
      <c r="V64" s="318"/>
      <c r="W64" s="305"/>
      <c r="X64" s="175"/>
      <c r="Y64" s="175"/>
      <c r="Z64" s="33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>
        <v>1</v>
      </c>
      <c r="AK64" s="111"/>
      <c r="AL64" s="87"/>
      <c r="AM64" s="150" t="s">
        <v>209</v>
      </c>
      <c r="AN64" s="151" t="s">
        <v>103</v>
      </c>
    </row>
    <row r="65" spans="1:40">
      <c r="A65" s="302"/>
      <c r="B65" s="310"/>
      <c r="C65" s="313"/>
      <c r="D65" s="458"/>
      <c r="E65" s="32">
        <v>4</v>
      </c>
      <c r="F65" s="175" t="s">
        <v>81</v>
      </c>
      <c r="G65" s="337"/>
      <c r="H65" s="340"/>
      <c r="I65" s="340"/>
      <c r="J65" s="340"/>
      <c r="K65" s="316"/>
      <c r="L65" s="316"/>
      <c r="M65" s="316"/>
      <c r="N65" s="319"/>
      <c r="O65" s="319"/>
      <c r="P65" s="337"/>
      <c r="Q65" s="355"/>
      <c r="R65" s="340"/>
      <c r="S65" s="319"/>
      <c r="T65" s="319"/>
      <c r="U65" s="319"/>
      <c r="V65" s="319"/>
      <c r="W65" s="306"/>
      <c r="X65" s="175"/>
      <c r="Y65" s="175"/>
      <c r="Z65" s="33"/>
      <c r="AA65" s="123"/>
      <c r="AB65" s="123"/>
      <c r="AC65" s="123">
        <v>1</v>
      </c>
      <c r="AD65" s="111"/>
      <c r="AE65" s="111"/>
      <c r="AF65" s="106" t="s">
        <v>82</v>
      </c>
      <c r="AG65" s="106" t="s">
        <v>82</v>
      </c>
      <c r="AH65" s="106" t="s">
        <v>82</v>
      </c>
      <c r="AI65" s="106" t="s">
        <v>82</v>
      </c>
      <c r="AJ65" s="111"/>
      <c r="AK65" s="111"/>
      <c r="AL65" s="87"/>
      <c r="AM65" s="150" t="s">
        <v>209</v>
      </c>
      <c r="AN65" s="151" t="s">
        <v>103</v>
      </c>
    </row>
    <row r="66" spans="1:40" ht="36">
      <c r="A66" s="300">
        <v>16</v>
      </c>
      <c r="B66" s="308" t="s">
        <v>292</v>
      </c>
      <c r="C66" s="311" t="s">
        <v>212</v>
      </c>
      <c r="D66" s="456" t="s">
        <v>293</v>
      </c>
      <c r="E66" s="32">
        <v>1</v>
      </c>
      <c r="F66" s="175" t="s">
        <v>46</v>
      </c>
      <c r="G66" s="335" t="s">
        <v>294</v>
      </c>
      <c r="H66" s="338">
        <v>1000</v>
      </c>
      <c r="I66" s="338"/>
      <c r="J66" s="338">
        <v>1074.48</v>
      </c>
      <c r="K66" s="314">
        <v>41778</v>
      </c>
      <c r="L66" s="314">
        <v>41821</v>
      </c>
      <c r="M66" s="314">
        <v>41832</v>
      </c>
      <c r="N66" s="317"/>
      <c r="O66" s="317"/>
      <c r="P66" s="335" t="s">
        <v>164</v>
      </c>
      <c r="Q66" s="350"/>
      <c r="R66" s="338"/>
      <c r="S66" s="317"/>
      <c r="T66" s="317"/>
      <c r="U66" s="317"/>
      <c r="V66" s="317"/>
      <c r="W66" s="304" t="s">
        <v>295</v>
      </c>
      <c r="X66" s="175"/>
      <c r="Y66" s="175"/>
      <c r="Z66" s="33"/>
      <c r="AA66" s="130">
        <v>1</v>
      </c>
      <c r="AB66" s="117"/>
      <c r="AC66" s="117"/>
      <c r="AD66" s="117"/>
      <c r="AE66" s="117"/>
      <c r="AF66" s="117"/>
      <c r="AG66" s="117"/>
      <c r="AH66" s="124"/>
      <c r="AI66" s="124"/>
      <c r="AJ66" s="117"/>
      <c r="AK66" s="117"/>
      <c r="AL66" s="86" t="s">
        <v>296</v>
      </c>
      <c r="AM66" s="150" t="s">
        <v>209</v>
      </c>
      <c r="AN66" s="151" t="s">
        <v>145</v>
      </c>
    </row>
    <row r="67" spans="1:40">
      <c r="A67" s="301"/>
      <c r="B67" s="309"/>
      <c r="C67" s="312"/>
      <c r="D67" s="457"/>
      <c r="E67" s="32">
        <v>2</v>
      </c>
      <c r="F67" s="175" t="s">
        <v>52</v>
      </c>
      <c r="G67" s="336"/>
      <c r="H67" s="339"/>
      <c r="I67" s="339"/>
      <c r="J67" s="339"/>
      <c r="K67" s="315"/>
      <c r="L67" s="315"/>
      <c r="M67" s="315"/>
      <c r="N67" s="318"/>
      <c r="O67" s="318"/>
      <c r="P67" s="336"/>
      <c r="Q67" s="351"/>
      <c r="R67" s="339"/>
      <c r="S67" s="318"/>
      <c r="T67" s="318"/>
      <c r="U67" s="318"/>
      <c r="V67" s="318"/>
      <c r="W67" s="305"/>
      <c r="X67" s="175"/>
      <c r="Y67" s="175"/>
      <c r="Z67" s="33"/>
      <c r="AA67" s="116"/>
      <c r="AB67" s="109"/>
      <c r="AC67" s="109"/>
      <c r="AD67" s="109"/>
      <c r="AE67" s="109"/>
      <c r="AF67" s="109"/>
      <c r="AG67" s="109"/>
      <c r="AH67" s="109"/>
      <c r="AI67" s="109">
        <v>1</v>
      </c>
      <c r="AJ67" s="117"/>
      <c r="AK67" s="117"/>
      <c r="AL67" s="86" t="s">
        <v>297</v>
      </c>
      <c r="AM67" s="150" t="s">
        <v>209</v>
      </c>
      <c r="AN67" s="151" t="s">
        <v>145</v>
      </c>
    </row>
    <row r="68" spans="1:40" ht="24">
      <c r="A68" s="301"/>
      <c r="B68" s="309"/>
      <c r="C68" s="312"/>
      <c r="D68" s="457"/>
      <c r="E68" s="32">
        <v>3</v>
      </c>
      <c r="F68" s="175" t="s">
        <v>53</v>
      </c>
      <c r="G68" s="336"/>
      <c r="H68" s="339"/>
      <c r="I68" s="339"/>
      <c r="J68" s="339"/>
      <c r="K68" s="315"/>
      <c r="L68" s="315"/>
      <c r="M68" s="315"/>
      <c r="N68" s="318"/>
      <c r="O68" s="318"/>
      <c r="P68" s="336"/>
      <c r="Q68" s="351"/>
      <c r="R68" s="339"/>
      <c r="S68" s="318"/>
      <c r="T68" s="318"/>
      <c r="U68" s="318"/>
      <c r="V68" s="318"/>
      <c r="W68" s="305"/>
      <c r="X68" s="175"/>
      <c r="Y68" s="175"/>
      <c r="Z68" s="33"/>
      <c r="AA68" s="130">
        <v>1</v>
      </c>
      <c r="AB68" s="117"/>
      <c r="AC68" s="117"/>
      <c r="AD68" s="117"/>
      <c r="AE68" s="117"/>
      <c r="AF68" s="117"/>
      <c r="AG68" s="117"/>
      <c r="AH68" s="124"/>
      <c r="AI68" s="124"/>
      <c r="AJ68" s="117"/>
      <c r="AK68" s="117"/>
      <c r="AL68" s="86" t="s">
        <v>298</v>
      </c>
      <c r="AM68" s="150" t="s">
        <v>209</v>
      </c>
      <c r="AN68" s="151" t="s">
        <v>145</v>
      </c>
    </row>
    <row r="69" spans="1:40">
      <c r="A69" s="302"/>
      <c r="B69" s="310"/>
      <c r="C69" s="313"/>
      <c r="D69" s="458"/>
      <c r="E69" s="32">
        <v>4</v>
      </c>
      <c r="F69" s="175" t="s">
        <v>81</v>
      </c>
      <c r="G69" s="337"/>
      <c r="H69" s="340"/>
      <c r="I69" s="340"/>
      <c r="J69" s="340"/>
      <c r="K69" s="316"/>
      <c r="L69" s="316"/>
      <c r="M69" s="316"/>
      <c r="N69" s="319"/>
      <c r="O69" s="319"/>
      <c r="P69" s="337"/>
      <c r="Q69" s="352"/>
      <c r="R69" s="340"/>
      <c r="S69" s="319"/>
      <c r="T69" s="319"/>
      <c r="U69" s="319"/>
      <c r="V69" s="319"/>
      <c r="W69" s="306"/>
      <c r="X69" s="175"/>
      <c r="Y69" s="175"/>
      <c r="Z69" s="33"/>
      <c r="AA69" s="120"/>
      <c r="AB69" s="109"/>
      <c r="AC69" s="109"/>
      <c r="AD69" s="109"/>
      <c r="AE69" s="109">
        <v>1</v>
      </c>
      <c r="AF69" s="106" t="s">
        <v>82</v>
      </c>
      <c r="AG69" s="106" t="s">
        <v>82</v>
      </c>
      <c r="AH69" s="106" t="s">
        <v>82</v>
      </c>
      <c r="AI69" s="106" t="s">
        <v>82</v>
      </c>
      <c r="AJ69" s="117"/>
      <c r="AK69" s="117"/>
      <c r="AL69" s="86"/>
      <c r="AM69" s="150" t="s">
        <v>209</v>
      </c>
      <c r="AN69" s="151" t="s">
        <v>145</v>
      </c>
    </row>
    <row r="70" spans="1:40" ht="28.5">
      <c r="A70" s="300">
        <v>17</v>
      </c>
      <c r="B70" s="308" t="s">
        <v>299</v>
      </c>
      <c r="C70" s="311" t="s">
        <v>300</v>
      </c>
      <c r="D70" s="456" t="s">
        <v>301</v>
      </c>
      <c r="E70" s="32">
        <v>1</v>
      </c>
      <c r="F70" s="175" t="s">
        <v>46</v>
      </c>
      <c r="G70" s="335" t="s">
        <v>302</v>
      </c>
      <c r="H70" s="338">
        <v>1000</v>
      </c>
      <c r="I70" s="314"/>
      <c r="J70" s="338">
        <v>1025.2</v>
      </c>
      <c r="K70" s="314">
        <v>41778</v>
      </c>
      <c r="L70" s="314">
        <v>41821</v>
      </c>
      <c r="M70" s="347">
        <v>41832</v>
      </c>
      <c r="N70" s="317"/>
      <c r="O70" s="317"/>
      <c r="P70" s="317"/>
      <c r="Q70" s="317"/>
      <c r="R70" s="317"/>
      <c r="S70" s="317"/>
      <c r="T70" s="317"/>
      <c r="U70" s="317"/>
      <c r="V70" s="317"/>
      <c r="W70" s="304" t="s">
        <v>303</v>
      </c>
      <c r="X70" s="175"/>
      <c r="Y70" s="175"/>
      <c r="Z70" s="33"/>
      <c r="AA70" s="123"/>
      <c r="AB70" s="123"/>
      <c r="AC70" s="123">
        <v>1</v>
      </c>
      <c r="AD70" s="111"/>
      <c r="AE70" s="111"/>
      <c r="AF70" s="111"/>
      <c r="AG70" s="111"/>
      <c r="AH70" s="111"/>
      <c r="AI70" s="111"/>
      <c r="AJ70" s="111"/>
      <c r="AK70" s="111"/>
      <c r="AL70" s="84"/>
      <c r="AM70" s="150" t="s">
        <v>209</v>
      </c>
      <c r="AN70" s="151" t="s">
        <v>133</v>
      </c>
    </row>
    <row r="71" spans="1:40">
      <c r="A71" s="301"/>
      <c r="B71" s="309"/>
      <c r="C71" s="312"/>
      <c r="D71" s="457"/>
      <c r="E71" s="32">
        <v>2</v>
      </c>
      <c r="F71" s="175" t="s">
        <v>52</v>
      </c>
      <c r="G71" s="336"/>
      <c r="H71" s="339"/>
      <c r="I71" s="315"/>
      <c r="J71" s="339"/>
      <c r="K71" s="315"/>
      <c r="L71" s="315"/>
      <c r="M71" s="348"/>
      <c r="N71" s="318"/>
      <c r="O71" s="318"/>
      <c r="P71" s="318"/>
      <c r="Q71" s="318"/>
      <c r="R71" s="318"/>
      <c r="S71" s="318"/>
      <c r="T71" s="318"/>
      <c r="U71" s="318"/>
      <c r="V71" s="318"/>
      <c r="W71" s="305"/>
      <c r="X71" s="175"/>
      <c r="Y71" s="175"/>
      <c r="Z71" s="33"/>
      <c r="AA71" s="123"/>
      <c r="AB71" s="123"/>
      <c r="AC71" s="123">
        <v>1</v>
      </c>
      <c r="AD71" s="111"/>
      <c r="AE71" s="111"/>
      <c r="AF71" s="111"/>
      <c r="AG71" s="111"/>
      <c r="AH71" s="111"/>
      <c r="AI71" s="111"/>
      <c r="AJ71" s="111"/>
      <c r="AK71" s="111"/>
      <c r="AL71" s="84"/>
      <c r="AM71" s="150" t="s">
        <v>209</v>
      </c>
      <c r="AN71" s="151" t="s">
        <v>133</v>
      </c>
    </row>
    <row r="72" spans="1:40">
      <c r="A72" s="301"/>
      <c r="B72" s="309"/>
      <c r="C72" s="312"/>
      <c r="D72" s="457"/>
      <c r="E72" s="32">
        <v>3</v>
      </c>
      <c r="F72" s="175" t="s">
        <v>53</v>
      </c>
      <c r="G72" s="336"/>
      <c r="H72" s="339"/>
      <c r="I72" s="315"/>
      <c r="J72" s="339"/>
      <c r="K72" s="315"/>
      <c r="L72" s="315"/>
      <c r="M72" s="348"/>
      <c r="N72" s="318"/>
      <c r="O72" s="318"/>
      <c r="P72" s="318"/>
      <c r="Q72" s="318"/>
      <c r="R72" s="318"/>
      <c r="S72" s="318"/>
      <c r="T72" s="318"/>
      <c r="U72" s="318"/>
      <c r="V72" s="318"/>
      <c r="W72" s="305"/>
      <c r="X72" s="175"/>
      <c r="Y72" s="175"/>
      <c r="Z72" s="33"/>
      <c r="AA72" s="123"/>
      <c r="AB72" s="123"/>
      <c r="AC72" s="123"/>
      <c r="AD72" s="123">
        <v>1</v>
      </c>
      <c r="AE72" s="111"/>
      <c r="AF72" s="111"/>
      <c r="AG72" s="111"/>
      <c r="AH72" s="111"/>
      <c r="AI72" s="111"/>
      <c r="AJ72" s="111"/>
      <c r="AK72" s="111"/>
      <c r="AL72" s="84"/>
      <c r="AM72" s="150" t="s">
        <v>209</v>
      </c>
      <c r="AN72" s="151" t="s">
        <v>133</v>
      </c>
    </row>
    <row r="73" spans="1:40">
      <c r="A73" s="302"/>
      <c r="B73" s="310"/>
      <c r="C73" s="313"/>
      <c r="D73" s="458"/>
      <c r="E73" s="32">
        <v>4</v>
      </c>
      <c r="F73" s="175" t="s">
        <v>81</v>
      </c>
      <c r="G73" s="337"/>
      <c r="H73" s="340"/>
      <c r="I73" s="316"/>
      <c r="J73" s="340"/>
      <c r="K73" s="316"/>
      <c r="L73" s="316"/>
      <c r="M73" s="349"/>
      <c r="N73" s="319"/>
      <c r="O73" s="319"/>
      <c r="P73" s="319"/>
      <c r="Q73" s="319"/>
      <c r="R73" s="319"/>
      <c r="S73" s="319"/>
      <c r="T73" s="319"/>
      <c r="U73" s="319"/>
      <c r="V73" s="319"/>
      <c r="W73" s="306"/>
      <c r="X73" s="175"/>
      <c r="Y73" s="175"/>
      <c r="Z73" s="33"/>
      <c r="AA73" s="123"/>
      <c r="AB73" s="123"/>
      <c r="AC73" s="123"/>
      <c r="AD73" s="123"/>
      <c r="AE73" s="123">
        <v>1</v>
      </c>
      <c r="AF73" s="106" t="s">
        <v>82</v>
      </c>
      <c r="AG73" s="106" t="s">
        <v>82</v>
      </c>
      <c r="AH73" s="106" t="s">
        <v>82</v>
      </c>
      <c r="AI73" s="106" t="s">
        <v>82</v>
      </c>
      <c r="AJ73" s="111"/>
      <c r="AK73" s="111"/>
      <c r="AL73" s="84"/>
      <c r="AM73" s="150" t="s">
        <v>209</v>
      </c>
      <c r="AN73" s="151" t="s">
        <v>133</v>
      </c>
    </row>
    <row r="74" spans="1:40" ht="28.5">
      <c r="A74" s="300">
        <v>18</v>
      </c>
      <c r="B74" s="308" t="s">
        <v>304</v>
      </c>
      <c r="C74" s="311" t="s">
        <v>212</v>
      </c>
      <c r="D74" s="456" t="s">
        <v>305</v>
      </c>
      <c r="E74" s="32">
        <v>1</v>
      </c>
      <c r="F74" s="175" t="s">
        <v>46</v>
      </c>
      <c r="G74" s="324" t="s">
        <v>294</v>
      </c>
      <c r="H74" s="338">
        <v>1000</v>
      </c>
      <c r="I74" s="314"/>
      <c r="J74" s="338">
        <v>1045.03</v>
      </c>
      <c r="K74" s="314">
        <v>41778</v>
      </c>
      <c r="L74" s="314">
        <v>41821</v>
      </c>
      <c r="M74" s="314">
        <v>41832</v>
      </c>
      <c r="N74" s="317"/>
      <c r="O74" s="317"/>
      <c r="P74" s="317" t="s">
        <v>164</v>
      </c>
      <c r="Q74" s="317"/>
      <c r="R74" s="317"/>
      <c r="S74" s="317"/>
      <c r="T74" s="317"/>
      <c r="U74" s="317"/>
      <c r="V74" s="317"/>
      <c r="W74" s="304" t="s">
        <v>295</v>
      </c>
      <c r="X74" s="175"/>
      <c r="Y74" s="175"/>
      <c r="Z74" s="33"/>
      <c r="AA74" s="116"/>
      <c r="AB74" s="109"/>
      <c r="AC74" s="109"/>
      <c r="AD74" s="109"/>
      <c r="AE74" s="109"/>
      <c r="AF74" s="109"/>
      <c r="AG74" s="109">
        <v>1</v>
      </c>
      <c r="AH74" s="124"/>
      <c r="AI74" s="124"/>
      <c r="AJ74" s="117"/>
      <c r="AK74" s="117"/>
      <c r="AL74" s="86"/>
      <c r="AM74" s="150" t="s">
        <v>209</v>
      </c>
      <c r="AN74" s="151" t="s">
        <v>145</v>
      </c>
    </row>
    <row r="75" spans="1:40">
      <c r="A75" s="301"/>
      <c r="B75" s="309"/>
      <c r="C75" s="312"/>
      <c r="D75" s="457"/>
      <c r="E75" s="32">
        <v>2</v>
      </c>
      <c r="F75" s="175" t="s">
        <v>52</v>
      </c>
      <c r="G75" s="325"/>
      <c r="H75" s="339"/>
      <c r="I75" s="315"/>
      <c r="J75" s="339"/>
      <c r="K75" s="315"/>
      <c r="L75" s="315"/>
      <c r="M75" s="315"/>
      <c r="N75" s="318"/>
      <c r="O75" s="318"/>
      <c r="P75" s="318"/>
      <c r="Q75" s="318"/>
      <c r="R75" s="318"/>
      <c r="S75" s="318"/>
      <c r="T75" s="318"/>
      <c r="U75" s="318"/>
      <c r="V75" s="318"/>
      <c r="W75" s="305"/>
      <c r="X75" s="175"/>
      <c r="Y75" s="175"/>
      <c r="Z75" s="33"/>
      <c r="AA75" s="116"/>
      <c r="AB75" s="109"/>
      <c r="AC75" s="109"/>
      <c r="AD75" s="109"/>
      <c r="AE75" s="109">
        <v>1</v>
      </c>
      <c r="AF75" s="117"/>
      <c r="AG75" s="117"/>
      <c r="AH75" s="124"/>
      <c r="AI75" s="124"/>
      <c r="AJ75" s="117"/>
      <c r="AK75" s="117"/>
      <c r="AL75" s="86"/>
      <c r="AM75" s="150" t="s">
        <v>209</v>
      </c>
      <c r="AN75" s="151" t="s">
        <v>145</v>
      </c>
    </row>
    <row r="76" spans="1:40" ht="36">
      <c r="A76" s="301"/>
      <c r="B76" s="309"/>
      <c r="C76" s="312"/>
      <c r="D76" s="457"/>
      <c r="E76" s="32">
        <v>3</v>
      </c>
      <c r="F76" s="175" t="s">
        <v>53</v>
      </c>
      <c r="G76" s="325"/>
      <c r="H76" s="339"/>
      <c r="I76" s="315"/>
      <c r="J76" s="339"/>
      <c r="K76" s="315"/>
      <c r="L76" s="315"/>
      <c r="M76" s="315"/>
      <c r="N76" s="318"/>
      <c r="O76" s="318"/>
      <c r="P76" s="318"/>
      <c r="Q76" s="318"/>
      <c r="R76" s="318"/>
      <c r="S76" s="318"/>
      <c r="T76" s="318"/>
      <c r="U76" s="318"/>
      <c r="V76" s="318"/>
      <c r="W76" s="305"/>
      <c r="X76" s="175"/>
      <c r="Y76" s="175"/>
      <c r="Z76" s="33">
        <v>1</v>
      </c>
      <c r="AA76" s="131"/>
      <c r="AB76" s="117"/>
      <c r="AC76" s="117"/>
      <c r="AD76" s="117"/>
      <c r="AE76" s="117"/>
      <c r="AF76" s="117"/>
      <c r="AG76" s="117"/>
      <c r="AH76" s="124"/>
      <c r="AI76" s="124"/>
      <c r="AJ76" s="117"/>
      <c r="AK76" s="117"/>
      <c r="AL76" s="86" t="s">
        <v>306</v>
      </c>
      <c r="AM76" s="150" t="s">
        <v>209</v>
      </c>
      <c r="AN76" s="151" t="s">
        <v>145</v>
      </c>
    </row>
    <row r="77" spans="1:40">
      <c r="A77" s="302"/>
      <c r="B77" s="310"/>
      <c r="C77" s="313"/>
      <c r="D77" s="458"/>
      <c r="E77" s="32">
        <v>4</v>
      </c>
      <c r="F77" s="175" t="s">
        <v>81</v>
      </c>
      <c r="G77" s="326"/>
      <c r="H77" s="340"/>
      <c r="I77" s="316"/>
      <c r="J77" s="340"/>
      <c r="K77" s="316"/>
      <c r="L77" s="316"/>
      <c r="M77" s="316"/>
      <c r="N77" s="319"/>
      <c r="O77" s="319"/>
      <c r="P77" s="319"/>
      <c r="Q77" s="319"/>
      <c r="R77" s="319"/>
      <c r="S77" s="319"/>
      <c r="T77" s="319"/>
      <c r="U77" s="319"/>
      <c r="V77" s="319"/>
      <c r="W77" s="306"/>
      <c r="X77" s="175"/>
      <c r="Y77" s="175"/>
      <c r="Z77" s="33"/>
      <c r="AA77" s="120"/>
      <c r="AB77" s="109"/>
      <c r="AC77" s="109"/>
      <c r="AD77" s="109"/>
      <c r="AE77" s="109"/>
      <c r="AF77" s="126" t="s">
        <v>82</v>
      </c>
      <c r="AG77" s="126" t="s">
        <v>82</v>
      </c>
      <c r="AH77" s="126" t="s">
        <v>82</v>
      </c>
      <c r="AI77" s="126" t="s">
        <v>82</v>
      </c>
      <c r="AJ77" s="109">
        <v>1</v>
      </c>
      <c r="AK77" s="117"/>
      <c r="AL77" s="86"/>
      <c r="AM77" s="150" t="s">
        <v>209</v>
      </c>
      <c r="AN77" s="151" t="s">
        <v>145</v>
      </c>
    </row>
    <row r="78" spans="1:40" ht="28.5">
      <c r="A78" s="300">
        <v>19</v>
      </c>
      <c r="B78" s="308" t="s">
        <v>307</v>
      </c>
      <c r="C78" s="311" t="s">
        <v>233</v>
      </c>
      <c r="D78" s="456" t="s">
        <v>308</v>
      </c>
      <c r="E78" s="32">
        <v>1</v>
      </c>
      <c r="F78" s="175" t="s">
        <v>46</v>
      </c>
      <c r="G78" s="335" t="s">
        <v>309</v>
      </c>
      <c r="H78" s="338">
        <v>1000</v>
      </c>
      <c r="I78" s="314"/>
      <c r="J78" s="338">
        <v>1072.1099999999999</v>
      </c>
      <c r="K78" s="314">
        <v>41778</v>
      </c>
      <c r="L78" s="314">
        <v>41821</v>
      </c>
      <c r="M78" s="347">
        <v>41832</v>
      </c>
      <c r="N78" s="317"/>
      <c r="O78" s="317"/>
      <c r="P78" s="317"/>
      <c r="Q78" s="317"/>
      <c r="R78" s="317"/>
      <c r="S78" s="317"/>
      <c r="T78" s="317"/>
      <c r="U78" s="317"/>
      <c r="V78" s="317"/>
      <c r="W78" s="304" t="s">
        <v>310</v>
      </c>
      <c r="X78" s="175"/>
      <c r="Y78" s="175"/>
      <c r="Z78" s="33"/>
      <c r="AA78" s="123"/>
      <c r="AB78" s="123"/>
      <c r="AC78" s="123"/>
      <c r="AD78" s="123"/>
      <c r="AE78" s="123">
        <v>1</v>
      </c>
      <c r="AF78" s="111"/>
      <c r="AG78" s="111"/>
      <c r="AH78" s="111"/>
      <c r="AI78" s="111"/>
      <c r="AJ78" s="111"/>
      <c r="AK78" s="111"/>
      <c r="AL78" s="84"/>
      <c r="AM78" s="150" t="s">
        <v>209</v>
      </c>
      <c r="AN78" s="151" t="s">
        <v>238</v>
      </c>
    </row>
    <row r="79" spans="1:40">
      <c r="A79" s="301"/>
      <c r="B79" s="309"/>
      <c r="C79" s="312"/>
      <c r="D79" s="457"/>
      <c r="E79" s="32">
        <v>2</v>
      </c>
      <c r="F79" s="175" t="s">
        <v>52</v>
      </c>
      <c r="G79" s="336"/>
      <c r="H79" s="339"/>
      <c r="I79" s="315"/>
      <c r="J79" s="339"/>
      <c r="K79" s="315"/>
      <c r="L79" s="315"/>
      <c r="M79" s="348"/>
      <c r="N79" s="318"/>
      <c r="O79" s="318"/>
      <c r="P79" s="318"/>
      <c r="Q79" s="318"/>
      <c r="R79" s="318"/>
      <c r="S79" s="318"/>
      <c r="T79" s="318"/>
      <c r="U79" s="318"/>
      <c r="V79" s="318"/>
      <c r="W79" s="305"/>
      <c r="X79" s="175"/>
      <c r="Y79" s="175"/>
      <c r="Z79" s="33"/>
      <c r="AA79" s="123"/>
      <c r="AB79" s="123"/>
      <c r="AC79" s="123"/>
      <c r="AD79" s="123"/>
      <c r="AE79" s="123"/>
      <c r="AF79" s="123"/>
      <c r="AG79" s="123">
        <v>1</v>
      </c>
      <c r="AH79" s="111"/>
      <c r="AI79" s="111"/>
      <c r="AJ79" s="111"/>
      <c r="AK79" s="111"/>
      <c r="AL79" s="84"/>
      <c r="AM79" s="150" t="s">
        <v>209</v>
      </c>
      <c r="AN79" s="151" t="s">
        <v>238</v>
      </c>
    </row>
    <row r="80" spans="1:40">
      <c r="A80" s="301"/>
      <c r="B80" s="309"/>
      <c r="C80" s="312"/>
      <c r="D80" s="457"/>
      <c r="E80" s="32">
        <v>3</v>
      </c>
      <c r="F80" s="175" t="s">
        <v>53</v>
      </c>
      <c r="G80" s="336"/>
      <c r="H80" s="339"/>
      <c r="I80" s="315"/>
      <c r="J80" s="339"/>
      <c r="K80" s="315"/>
      <c r="L80" s="315"/>
      <c r="M80" s="348"/>
      <c r="N80" s="318"/>
      <c r="O80" s="318"/>
      <c r="P80" s="318"/>
      <c r="Q80" s="318"/>
      <c r="R80" s="318"/>
      <c r="S80" s="318"/>
      <c r="T80" s="318"/>
      <c r="U80" s="318"/>
      <c r="V80" s="318"/>
      <c r="W80" s="305"/>
      <c r="X80" s="175"/>
      <c r="Y80" s="175"/>
      <c r="Z80" s="33"/>
      <c r="AA80" s="123"/>
      <c r="AB80" s="123"/>
      <c r="AC80" s="123"/>
      <c r="AD80" s="123"/>
      <c r="AE80" s="123"/>
      <c r="AF80" s="123"/>
      <c r="AG80" s="123">
        <v>1</v>
      </c>
      <c r="AH80" s="111"/>
      <c r="AI80" s="111"/>
      <c r="AJ80" s="111"/>
      <c r="AK80" s="111"/>
      <c r="AL80" s="84"/>
      <c r="AM80" s="150" t="s">
        <v>209</v>
      </c>
      <c r="AN80" s="151" t="s">
        <v>238</v>
      </c>
    </row>
    <row r="81" spans="1:40">
      <c r="A81" s="302"/>
      <c r="B81" s="310"/>
      <c r="C81" s="313"/>
      <c r="D81" s="458"/>
      <c r="E81" s="32">
        <v>4</v>
      </c>
      <c r="F81" s="175" t="s">
        <v>81</v>
      </c>
      <c r="G81" s="337"/>
      <c r="H81" s="340"/>
      <c r="I81" s="316"/>
      <c r="J81" s="340"/>
      <c r="K81" s="316"/>
      <c r="L81" s="316"/>
      <c r="M81" s="349"/>
      <c r="N81" s="319"/>
      <c r="O81" s="319"/>
      <c r="P81" s="319"/>
      <c r="Q81" s="319"/>
      <c r="R81" s="319"/>
      <c r="S81" s="319"/>
      <c r="T81" s="319"/>
      <c r="U81" s="319"/>
      <c r="V81" s="319"/>
      <c r="W81" s="306"/>
      <c r="X81" s="175"/>
      <c r="Y81" s="175"/>
      <c r="Z81" s="33"/>
      <c r="AA81" s="123"/>
      <c r="AB81" s="123"/>
      <c r="AC81" s="123"/>
      <c r="AD81" s="123"/>
      <c r="AE81" s="123"/>
      <c r="AF81" s="114" t="s">
        <v>82</v>
      </c>
      <c r="AG81" s="114" t="s">
        <v>82</v>
      </c>
      <c r="AH81" s="114" t="s">
        <v>82</v>
      </c>
      <c r="AI81" s="114" t="s">
        <v>82</v>
      </c>
      <c r="AJ81" s="123">
        <v>1</v>
      </c>
      <c r="AK81" s="111"/>
      <c r="AL81" s="84"/>
      <c r="AM81" s="150" t="s">
        <v>209</v>
      </c>
      <c r="AN81" s="151" t="s">
        <v>238</v>
      </c>
    </row>
    <row r="82" spans="1:40" ht="28.5">
      <c r="A82" s="300">
        <v>20</v>
      </c>
      <c r="B82" s="308" t="s">
        <v>311</v>
      </c>
      <c r="C82" s="311" t="s">
        <v>312</v>
      </c>
      <c r="D82" s="456" t="s">
        <v>313</v>
      </c>
      <c r="E82" s="32">
        <v>1</v>
      </c>
      <c r="F82" s="175" t="s">
        <v>46</v>
      </c>
      <c r="G82" s="335" t="s">
        <v>314</v>
      </c>
      <c r="H82" s="338">
        <v>1000</v>
      </c>
      <c r="I82" s="314"/>
      <c r="J82" s="338">
        <v>1060.6500000000001</v>
      </c>
      <c r="K82" s="314">
        <v>41778</v>
      </c>
      <c r="L82" s="314">
        <v>41821</v>
      </c>
      <c r="M82" s="314">
        <v>41832</v>
      </c>
      <c r="N82" s="317"/>
      <c r="O82" s="317"/>
      <c r="P82" s="317"/>
      <c r="Q82" s="317"/>
      <c r="R82" s="317"/>
      <c r="S82" s="317"/>
      <c r="T82" s="317"/>
      <c r="U82" s="317"/>
      <c r="V82" s="317"/>
      <c r="W82" s="304" t="s">
        <v>315</v>
      </c>
      <c r="X82" s="175"/>
      <c r="Y82" s="175"/>
      <c r="Z82" s="33"/>
      <c r="AA82" s="123"/>
      <c r="AB82" s="123">
        <v>1</v>
      </c>
      <c r="AC82" s="111"/>
      <c r="AD82" s="111"/>
      <c r="AE82" s="111"/>
      <c r="AF82" s="111"/>
      <c r="AG82" s="111"/>
      <c r="AH82" s="111"/>
      <c r="AI82" s="111"/>
      <c r="AJ82" s="111"/>
      <c r="AK82" s="111"/>
      <c r="AL82" s="84"/>
      <c r="AM82" s="150" t="s">
        <v>209</v>
      </c>
      <c r="AN82" s="151" t="s">
        <v>80</v>
      </c>
    </row>
    <row r="83" spans="1:40">
      <c r="A83" s="301"/>
      <c r="B83" s="309"/>
      <c r="C83" s="312"/>
      <c r="D83" s="457"/>
      <c r="E83" s="32">
        <v>2</v>
      </c>
      <c r="F83" s="175" t="s">
        <v>52</v>
      </c>
      <c r="G83" s="336"/>
      <c r="H83" s="339"/>
      <c r="I83" s="315"/>
      <c r="J83" s="339"/>
      <c r="K83" s="315"/>
      <c r="L83" s="315"/>
      <c r="M83" s="315"/>
      <c r="N83" s="318"/>
      <c r="O83" s="318"/>
      <c r="P83" s="318"/>
      <c r="Q83" s="318"/>
      <c r="R83" s="318"/>
      <c r="S83" s="318"/>
      <c r="T83" s="318"/>
      <c r="U83" s="318"/>
      <c r="V83" s="318"/>
      <c r="W83" s="305"/>
      <c r="X83" s="175"/>
      <c r="Y83" s="175"/>
      <c r="Z83" s="33"/>
      <c r="AA83" s="123"/>
      <c r="AB83" s="123">
        <v>1</v>
      </c>
      <c r="AC83" s="111"/>
      <c r="AD83" s="111"/>
      <c r="AE83" s="111"/>
      <c r="AF83" s="111"/>
      <c r="AG83" s="111"/>
      <c r="AH83" s="111"/>
      <c r="AI83" s="111"/>
      <c r="AJ83" s="111"/>
      <c r="AK83" s="111"/>
      <c r="AL83" s="84"/>
      <c r="AM83" s="150" t="s">
        <v>209</v>
      </c>
      <c r="AN83" s="151" t="s">
        <v>80</v>
      </c>
    </row>
    <row r="84" spans="1:40">
      <c r="A84" s="301"/>
      <c r="B84" s="309"/>
      <c r="C84" s="312"/>
      <c r="D84" s="457"/>
      <c r="E84" s="32">
        <v>3</v>
      </c>
      <c r="F84" s="175" t="s">
        <v>53</v>
      </c>
      <c r="G84" s="336"/>
      <c r="H84" s="339"/>
      <c r="I84" s="315"/>
      <c r="J84" s="339"/>
      <c r="K84" s="315"/>
      <c r="L84" s="315"/>
      <c r="M84" s="315"/>
      <c r="N84" s="318"/>
      <c r="O84" s="318"/>
      <c r="P84" s="318"/>
      <c r="Q84" s="318"/>
      <c r="R84" s="318"/>
      <c r="S84" s="318"/>
      <c r="T84" s="318"/>
      <c r="U84" s="318"/>
      <c r="V84" s="318"/>
      <c r="W84" s="305"/>
      <c r="X84" s="175"/>
      <c r="Y84" s="175"/>
      <c r="Z84" s="33"/>
      <c r="AA84" s="123"/>
      <c r="AB84" s="123"/>
      <c r="AC84" s="123"/>
      <c r="AD84" s="123"/>
      <c r="AE84" s="123">
        <v>1</v>
      </c>
      <c r="AF84" s="111"/>
      <c r="AG84" s="111"/>
      <c r="AH84" s="111"/>
      <c r="AI84" s="111"/>
      <c r="AJ84" s="111"/>
      <c r="AK84" s="111"/>
      <c r="AL84" s="84"/>
      <c r="AM84" s="150" t="s">
        <v>209</v>
      </c>
      <c r="AN84" s="151" t="s">
        <v>80</v>
      </c>
    </row>
    <row r="85" spans="1:40">
      <c r="A85" s="302"/>
      <c r="B85" s="310"/>
      <c r="C85" s="313"/>
      <c r="D85" s="458"/>
      <c r="E85" s="32">
        <v>4</v>
      </c>
      <c r="F85" s="175" t="s">
        <v>81</v>
      </c>
      <c r="G85" s="337"/>
      <c r="H85" s="340"/>
      <c r="I85" s="316"/>
      <c r="J85" s="340"/>
      <c r="K85" s="316"/>
      <c r="L85" s="316"/>
      <c r="M85" s="316"/>
      <c r="N85" s="319"/>
      <c r="O85" s="319"/>
      <c r="P85" s="319"/>
      <c r="Q85" s="319"/>
      <c r="R85" s="319"/>
      <c r="S85" s="319"/>
      <c r="T85" s="319"/>
      <c r="U85" s="319"/>
      <c r="V85" s="319"/>
      <c r="W85" s="306"/>
      <c r="X85" s="175"/>
      <c r="Y85" s="175"/>
      <c r="Z85" s="33"/>
      <c r="AA85" s="123"/>
      <c r="AB85" s="123"/>
      <c r="AC85" s="123"/>
      <c r="AD85" s="123"/>
      <c r="AE85" s="123">
        <v>1</v>
      </c>
      <c r="AF85" s="106" t="s">
        <v>82</v>
      </c>
      <c r="AG85" s="106" t="s">
        <v>82</v>
      </c>
      <c r="AH85" s="106" t="s">
        <v>82</v>
      </c>
      <c r="AI85" s="106" t="s">
        <v>82</v>
      </c>
      <c r="AJ85" s="111"/>
      <c r="AK85" s="111"/>
      <c r="AL85" s="84"/>
      <c r="AM85" s="150" t="s">
        <v>209</v>
      </c>
      <c r="AN85" s="151" t="s">
        <v>80</v>
      </c>
    </row>
    <row r="86" spans="1:40" ht="28.5">
      <c r="A86" s="300">
        <v>21</v>
      </c>
      <c r="B86" s="308" t="s">
        <v>316</v>
      </c>
      <c r="C86" s="311" t="s">
        <v>317</v>
      </c>
      <c r="D86" s="456" t="s">
        <v>318</v>
      </c>
      <c r="E86" s="32">
        <v>1</v>
      </c>
      <c r="F86" s="175" t="s">
        <v>46</v>
      </c>
      <c r="G86" s="335" t="s">
        <v>319</v>
      </c>
      <c r="H86" s="338">
        <v>1000</v>
      </c>
      <c r="I86" s="314"/>
      <c r="J86" s="338">
        <v>968.55</v>
      </c>
      <c r="K86" s="314">
        <v>41778</v>
      </c>
      <c r="L86" s="314">
        <v>41821</v>
      </c>
      <c r="M86" s="347">
        <v>41832</v>
      </c>
      <c r="N86" s="317"/>
      <c r="O86" s="317"/>
      <c r="P86" s="317"/>
      <c r="Q86" s="317"/>
      <c r="R86" s="317"/>
      <c r="S86" s="317"/>
      <c r="T86" s="317"/>
      <c r="U86" s="317"/>
      <c r="V86" s="317"/>
      <c r="W86" s="304" t="s">
        <v>320</v>
      </c>
      <c r="X86" s="175"/>
      <c r="Y86" s="175"/>
      <c r="Z86" s="33"/>
      <c r="AA86" s="123"/>
      <c r="AB86" s="123"/>
      <c r="AC86" s="123"/>
      <c r="AD86" s="123"/>
      <c r="AE86" s="123">
        <v>1</v>
      </c>
      <c r="AF86" s="111"/>
      <c r="AG86" s="111"/>
      <c r="AH86" s="111"/>
      <c r="AI86" s="111"/>
      <c r="AJ86" s="111"/>
      <c r="AK86" s="111"/>
      <c r="AL86" s="84"/>
      <c r="AM86" s="150" t="s">
        <v>209</v>
      </c>
      <c r="AN86" s="151" t="s">
        <v>95</v>
      </c>
    </row>
    <row r="87" spans="1:40">
      <c r="A87" s="301"/>
      <c r="B87" s="309"/>
      <c r="C87" s="312"/>
      <c r="D87" s="457"/>
      <c r="E87" s="32">
        <v>2</v>
      </c>
      <c r="F87" s="175" t="s">
        <v>52</v>
      </c>
      <c r="G87" s="336"/>
      <c r="H87" s="339"/>
      <c r="I87" s="315"/>
      <c r="J87" s="339"/>
      <c r="K87" s="315"/>
      <c r="L87" s="315"/>
      <c r="M87" s="348"/>
      <c r="N87" s="318"/>
      <c r="O87" s="318"/>
      <c r="P87" s="318"/>
      <c r="Q87" s="318"/>
      <c r="R87" s="318"/>
      <c r="S87" s="318"/>
      <c r="T87" s="318"/>
      <c r="U87" s="318"/>
      <c r="V87" s="318"/>
      <c r="W87" s="305"/>
      <c r="X87" s="175"/>
      <c r="Y87" s="175"/>
      <c r="Z87" s="33"/>
      <c r="AA87" s="123"/>
      <c r="AB87" s="123"/>
      <c r="AC87" s="123"/>
      <c r="AD87" s="123"/>
      <c r="AE87" s="123">
        <v>1</v>
      </c>
      <c r="AF87" s="111"/>
      <c r="AG87" s="111"/>
      <c r="AH87" s="111"/>
      <c r="AI87" s="111"/>
      <c r="AJ87" s="111"/>
      <c r="AK87" s="111"/>
      <c r="AL87" s="84"/>
      <c r="AM87" s="150" t="s">
        <v>209</v>
      </c>
      <c r="AN87" s="151" t="s">
        <v>95</v>
      </c>
    </row>
    <row r="88" spans="1:40">
      <c r="A88" s="301"/>
      <c r="B88" s="309"/>
      <c r="C88" s="312"/>
      <c r="D88" s="457"/>
      <c r="E88" s="32">
        <v>3</v>
      </c>
      <c r="F88" s="175" t="s">
        <v>53</v>
      </c>
      <c r="G88" s="336"/>
      <c r="H88" s="339"/>
      <c r="I88" s="315"/>
      <c r="J88" s="339"/>
      <c r="K88" s="315"/>
      <c r="L88" s="345"/>
      <c r="M88" s="348"/>
      <c r="N88" s="318"/>
      <c r="O88" s="318"/>
      <c r="P88" s="318"/>
      <c r="Q88" s="318"/>
      <c r="R88" s="318"/>
      <c r="S88" s="318"/>
      <c r="T88" s="318"/>
      <c r="U88" s="318"/>
      <c r="V88" s="318"/>
      <c r="W88" s="305"/>
      <c r="X88" s="175"/>
      <c r="Y88" s="175"/>
      <c r="Z88" s="33"/>
      <c r="AA88" s="123"/>
      <c r="AB88" s="123"/>
      <c r="AC88" s="123"/>
      <c r="AD88" s="123"/>
      <c r="AE88" s="123">
        <v>1</v>
      </c>
      <c r="AF88" s="111"/>
      <c r="AG88" s="111"/>
      <c r="AH88" s="111"/>
      <c r="AI88" s="111"/>
      <c r="AJ88" s="111"/>
      <c r="AK88" s="111"/>
      <c r="AL88" s="84"/>
      <c r="AM88" s="150" t="s">
        <v>209</v>
      </c>
      <c r="AN88" s="151" t="s">
        <v>95</v>
      </c>
    </row>
    <row r="89" spans="1:40">
      <c r="A89" s="302"/>
      <c r="B89" s="310"/>
      <c r="C89" s="313"/>
      <c r="D89" s="458"/>
      <c r="E89" s="32">
        <v>4</v>
      </c>
      <c r="F89" s="175" t="s">
        <v>81</v>
      </c>
      <c r="G89" s="337"/>
      <c r="H89" s="340"/>
      <c r="I89" s="316"/>
      <c r="J89" s="340"/>
      <c r="K89" s="316"/>
      <c r="L89" s="346"/>
      <c r="M89" s="349"/>
      <c r="N89" s="319"/>
      <c r="O89" s="319"/>
      <c r="P89" s="319"/>
      <c r="Q89" s="319"/>
      <c r="R89" s="319"/>
      <c r="S89" s="319"/>
      <c r="T89" s="319"/>
      <c r="U89" s="319"/>
      <c r="V89" s="319"/>
      <c r="W89" s="306"/>
      <c r="X89" s="175"/>
      <c r="Y89" s="175"/>
      <c r="Z89" s="33"/>
      <c r="AA89" s="123"/>
      <c r="AB89" s="123"/>
      <c r="AC89" s="123"/>
      <c r="AD89" s="123"/>
      <c r="AE89" s="123">
        <v>1</v>
      </c>
      <c r="AF89" s="106" t="s">
        <v>82</v>
      </c>
      <c r="AG89" s="106" t="s">
        <v>82</v>
      </c>
      <c r="AH89" s="106" t="s">
        <v>82</v>
      </c>
      <c r="AI89" s="106" t="s">
        <v>82</v>
      </c>
      <c r="AJ89" s="111"/>
      <c r="AK89" s="111"/>
      <c r="AL89" s="84"/>
      <c r="AM89" s="150" t="s">
        <v>209</v>
      </c>
      <c r="AN89" s="151" t="s">
        <v>95</v>
      </c>
    </row>
    <row r="90" spans="1:40" ht="28.5">
      <c r="A90" s="300">
        <v>22</v>
      </c>
      <c r="B90" s="308" t="s">
        <v>321</v>
      </c>
      <c r="C90" s="311" t="s">
        <v>282</v>
      </c>
      <c r="D90" s="456" t="s">
        <v>322</v>
      </c>
      <c r="E90" s="32">
        <v>1</v>
      </c>
      <c r="F90" s="175" t="s">
        <v>46</v>
      </c>
      <c r="G90" s="335" t="s">
        <v>11</v>
      </c>
      <c r="H90" s="338">
        <v>1000</v>
      </c>
      <c r="I90" s="314"/>
      <c r="J90" s="338">
        <v>1079.78</v>
      </c>
      <c r="K90" s="314">
        <v>41778</v>
      </c>
      <c r="L90" s="314">
        <v>41821</v>
      </c>
      <c r="M90" s="314">
        <v>41832</v>
      </c>
      <c r="N90" s="317"/>
      <c r="O90" s="317"/>
      <c r="P90" s="317"/>
      <c r="Q90" s="317"/>
      <c r="R90" s="317"/>
      <c r="S90" s="317"/>
      <c r="T90" s="317"/>
      <c r="U90" s="317"/>
      <c r="V90" s="317"/>
      <c r="W90" s="304"/>
      <c r="X90" s="54"/>
      <c r="Y90" s="460">
        <v>1</v>
      </c>
      <c r="Z90" s="33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80" t="s">
        <v>372</v>
      </c>
      <c r="AM90" s="150" t="s">
        <v>209</v>
      </c>
      <c r="AN90" s="151" t="s">
        <v>103</v>
      </c>
    </row>
    <row r="91" spans="1:40">
      <c r="A91" s="301"/>
      <c r="B91" s="309"/>
      <c r="C91" s="312"/>
      <c r="D91" s="457"/>
      <c r="E91" s="32">
        <v>2</v>
      </c>
      <c r="F91" s="175" t="s">
        <v>52</v>
      </c>
      <c r="G91" s="336"/>
      <c r="H91" s="339"/>
      <c r="I91" s="315"/>
      <c r="J91" s="339"/>
      <c r="K91" s="315"/>
      <c r="L91" s="315"/>
      <c r="M91" s="315"/>
      <c r="N91" s="318"/>
      <c r="O91" s="318"/>
      <c r="P91" s="318"/>
      <c r="Q91" s="318"/>
      <c r="R91" s="318"/>
      <c r="S91" s="318"/>
      <c r="T91" s="318"/>
      <c r="U91" s="318"/>
      <c r="V91" s="318"/>
      <c r="W91" s="305"/>
      <c r="X91" s="54"/>
      <c r="Y91" s="461"/>
      <c r="Z91" s="33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80" t="s">
        <v>372</v>
      </c>
      <c r="AM91" s="150" t="s">
        <v>209</v>
      </c>
      <c r="AN91" s="151" t="s">
        <v>103</v>
      </c>
    </row>
    <row r="92" spans="1:40">
      <c r="A92" s="301"/>
      <c r="B92" s="309"/>
      <c r="C92" s="312"/>
      <c r="D92" s="457"/>
      <c r="E92" s="32">
        <v>3</v>
      </c>
      <c r="F92" s="175" t="s">
        <v>53</v>
      </c>
      <c r="G92" s="336"/>
      <c r="H92" s="339"/>
      <c r="I92" s="315"/>
      <c r="J92" s="339"/>
      <c r="K92" s="315"/>
      <c r="L92" s="315"/>
      <c r="M92" s="315"/>
      <c r="N92" s="318"/>
      <c r="O92" s="318"/>
      <c r="P92" s="318"/>
      <c r="Q92" s="318"/>
      <c r="R92" s="318"/>
      <c r="S92" s="318"/>
      <c r="T92" s="318"/>
      <c r="U92" s="318"/>
      <c r="V92" s="318"/>
      <c r="W92" s="305"/>
      <c r="X92" s="54"/>
      <c r="Y92" s="461"/>
      <c r="Z92" s="33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80" t="s">
        <v>372</v>
      </c>
      <c r="AM92" s="150" t="s">
        <v>209</v>
      </c>
      <c r="AN92" s="151" t="s">
        <v>103</v>
      </c>
    </row>
    <row r="93" spans="1:40">
      <c r="A93" s="302"/>
      <c r="B93" s="310"/>
      <c r="C93" s="313"/>
      <c r="D93" s="458"/>
      <c r="E93" s="32">
        <v>4</v>
      </c>
      <c r="F93" s="175" t="s">
        <v>81</v>
      </c>
      <c r="G93" s="337"/>
      <c r="H93" s="340"/>
      <c r="I93" s="316"/>
      <c r="J93" s="340"/>
      <c r="K93" s="316"/>
      <c r="L93" s="316"/>
      <c r="M93" s="316"/>
      <c r="N93" s="319"/>
      <c r="O93" s="319"/>
      <c r="P93" s="319"/>
      <c r="Q93" s="319"/>
      <c r="R93" s="319"/>
      <c r="S93" s="319"/>
      <c r="T93" s="319"/>
      <c r="U93" s="319"/>
      <c r="V93" s="319"/>
      <c r="W93" s="306"/>
      <c r="X93" s="54"/>
      <c r="Y93" s="462"/>
      <c r="Z93" s="33"/>
      <c r="AA93" s="111"/>
      <c r="AB93" s="111"/>
      <c r="AC93" s="111"/>
      <c r="AD93" s="111"/>
      <c r="AE93" s="111"/>
      <c r="AF93" s="106" t="s">
        <v>82</v>
      </c>
      <c r="AG93" s="106" t="s">
        <v>82</v>
      </c>
      <c r="AH93" s="106" t="s">
        <v>82</v>
      </c>
      <c r="AI93" s="106" t="s">
        <v>82</v>
      </c>
      <c r="AJ93" s="111"/>
      <c r="AK93" s="111"/>
      <c r="AL93" s="189" t="s">
        <v>372</v>
      </c>
      <c r="AM93" s="150" t="s">
        <v>209</v>
      </c>
      <c r="AN93" s="151" t="s">
        <v>103</v>
      </c>
    </row>
    <row r="96" spans="1:40" ht="30" customHeight="1">
      <c r="F96" s="222" t="s">
        <v>46</v>
      </c>
      <c r="X96" s="190">
        <f>SUM(X6,X10,X14,X18,X22,X26,X30,X34,X38,X42,X46,X50,X54,X58,X62,X66,X70,X74,X78,X82,X86,X90)</f>
        <v>0</v>
      </c>
      <c r="Y96" s="190">
        <f t="shared" ref="Y96:AK96" si="0">SUM(Y6,Y10,Y14,Y18,Y22,Y26,Y30,Y34,Y38,Y42,Y46,Y50,Y54,Y58,Y62,Y66,Y70,Y74,Y78,Y82,Y86,Y90)</f>
        <v>1</v>
      </c>
      <c r="Z96" s="190">
        <f t="shared" si="0"/>
        <v>1</v>
      </c>
      <c r="AA96" s="190">
        <f t="shared" si="0"/>
        <v>1</v>
      </c>
      <c r="AB96" s="190">
        <f t="shared" si="0"/>
        <v>2</v>
      </c>
      <c r="AC96" s="190">
        <f t="shared" si="0"/>
        <v>1</v>
      </c>
      <c r="AD96" s="190">
        <f t="shared" si="0"/>
        <v>0</v>
      </c>
      <c r="AE96" s="190">
        <f t="shared" si="0"/>
        <v>3</v>
      </c>
      <c r="AF96" s="190">
        <f t="shared" si="0"/>
        <v>0</v>
      </c>
      <c r="AG96" s="190">
        <f t="shared" si="0"/>
        <v>6</v>
      </c>
      <c r="AH96" s="190">
        <f t="shared" si="0"/>
        <v>0</v>
      </c>
      <c r="AI96" s="190">
        <f t="shared" si="0"/>
        <v>1</v>
      </c>
      <c r="AJ96" s="190">
        <f t="shared" si="0"/>
        <v>4</v>
      </c>
      <c r="AK96" s="190">
        <f t="shared" si="0"/>
        <v>2</v>
      </c>
    </row>
    <row r="97" spans="6:37" ht="30" customHeight="1">
      <c r="F97" s="222" t="s">
        <v>52</v>
      </c>
      <c r="X97" s="190">
        <f>SUM(X7,X11,X15,X19,X23,X27,X31,X35,X39,X43,X47,X51,X55,X59,X63,X67,X71,X75,X79,X83,X87,X91)</f>
        <v>0</v>
      </c>
      <c r="Y97" s="190">
        <f t="shared" ref="Y97:AK97" si="1">SUM(Y7,Y11,Y15,Y19,Y23,Y27,Y31,Y35,Y39,Y43,Y47,Y51,Y55,Y59,Y63,Y67,Y71,Y75,Y79,Y83,Y87,Y91)</f>
        <v>0</v>
      </c>
      <c r="Z97" s="190">
        <f t="shared" si="1"/>
        <v>1</v>
      </c>
      <c r="AA97" s="190">
        <f t="shared" si="1"/>
        <v>1</v>
      </c>
      <c r="AB97" s="190">
        <f t="shared" si="1"/>
        <v>1</v>
      </c>
      <c r="AC97" s="190">
        <f t="shared" si="1"/>
        <v>1</v>
      </c>
      <c r="AD97" s="190">
        <f t="shared" si="1"/>
        <v>0</v>
      </c>
      <c r="AE97" s="190">
        <f t="shared" si="1"/>
        <v>2</v>
      </c>
      <c r="AF97" s="190">
        <f t="shared" si="1"/>
        <v>0</v>
      </c>
      <c r="AG97" s="190">
        <f t="shared" si="1"/>
        <v>3</v>
      </c>
      <c r="AH97" s="190">
        <f t="shared" si="1"/>
        <v>0</v>
      </c>
      <c r="AI97" s="190">
        <f t="shared" si="1"/>
        <v>2</v>
      </c>
      <c r="AJ97" s="190">
        <f t="shared" si="1"/>
        <v>8</v>
      </c>
      <c r="AK97" s="190">
        <f t="shared" si="1"/>
        <v>2</v>
      </c>
    </row>
    <row r="98" spans="6:37" ht="30" customHeight="1">
      <c r="F98" s="222" t="s">
        <v>53</v>
      </c>
      <c r="X98" s="190">
        <f>SUM(X8,X12,X16,X20,X24,X28,X32,X36,X40,X44,X48,X52,X56,X60,X64,X68,X72,X76,X80,X84,X88,X92)</f>
        <v>0</v>
      </c>
      <c r="Y98" s="190">
        <f t="shared" ref="Y98:AK98" si="2">SUM(Y8,Y12,Y16,Y20,Y24,Y28,Y32,Y36,Y40,Y44,Y48,Y52,Y56,Y60,Y64,Y68,Y72,Y76,Y80,Y84,Y88,Y92)</f>
        <v>0</v>
      </c>
      <c r="Z98" s="190">
        <f t="shared" si="2"/>
        <v>2</v>
      </c>
      <c r="AA98" s="190">
        <f t="shared" si="2"/>
        <v>1</v>
      </c>
      <c r="AB98" s="190">
        <f t="shared" si="2"/>
        <v>1</v>
      </c>
      <c r="AC98" s="190">
        <f t="shared" si="2"/>
        <v>1</v>
      </c>
      <c r="AD98" s="190">
        <f t="shared" si="2"/>
        <v>1</v>
      </c>
      <c r="AE98" s="190">
        <f t="shared" si="2"/>
        <v>2</v>
      </c>
      <c r="AF98" s="190">
        <f t="shared" si="2"/>
        <v>1</v>
      </c>
      <c r="AG98" s="190">
        <f t="shared" si="2"/>
        <v>1</v>
      </c>
      <c r="AH98" s="190">
        <f t="shared" si="2"/>
        <v>0</v>
      </c>
      <c r="AI98" s="190">
        <f t="shared" si="2"/>
        <v>0</v>
      </c>
      <c r="AJ98" s="190">
        <f t="shared" si="2"/>
        <v>8</v>
      </c>
      <c r="AK98" s="190">
        <f t="shared" si="2"/>
        <v>3</v>
      </c>
    </row>
    <row r="99" spans="6:37" ht="30" customHeight="1">
      <c r="F99" s="222" t="s">
        <v>81</v>
      </c>
      <c r="X99" s="190">
        <f>SUM(X9,X13,X21,X25,X33,X37,X41,X49,X53,X57,X61,X65,X69,X73,X77,X81,X85,X89,X93)</f>
        <v>0</v>
      </c>
      <c r="Y99" s="190">
        <f t="shared" ref="Y99:AK99" si="3">SUM(Y9,Y13,Y21,Y25,Y33,Y37,Y41,Y49,Y53,Y57,Y61,Y65,Y69,Y73,Y77,Y81,Y85,Y89,Y93)</f>
        <v>0</v>
      </c>
      <c r="Z99" s="190">
        <f t="shared" si="3"/>
        <v>2</v>
      </c>
      <c r="AA99" s="190">
        <f t="shared" si="3"/>
        <v>0</v>
      </c>
      <c r="AB99" s="190">
        <f t="shared" si="3"/>
        <v>0</v>
      </c>
      <c r="AC99" s="190">
        <f t="shared" si="3"/>
        <v>1</v>
      </c>
      <c r="AD99" s="190">
        <f t="shared" si="3"/>
        <v>0</v>
      </c>
      <c r="AE99" s="190">
        <f t="shared" si="3"/>
        <v>6</v>
      </c>
      <c r="AF99" s="190">
        <f t="shared" si="3"/>
        <v>0</v>
      </c>
      <c r="AG99" s="190">
        <f t="shared" si="3"/>
        <v>0</v>
      </c>
      <c r="AH99" s="190">
        <f t="shared" si="3"/>
        <v>0</v>
      </c>
      <c r="AI99" s="190">
        <f t="shared" si="3"/>
        <v>0</v>
      </c>
      <c r="AJ99" s="190">
        <f t="shared" si="3"/>
        <v>5</v>
      </c>
      <c r="AK99" s="190">
        <f t="shared" si="3"/>
        <v>4</v>
      </c>
    </row>
  </sheetData>
  <mergeCells count="498">
    <mergeCell ref="A3:A5"/>
    <mergeCell ref="U4:U5"/>
    <mergeCell ref="V4:V5"/>
    <mergeCell ref="Z4:Z5"/>
    <mergeCell ref="AA4:AA5"/>
    <mergeCell ref="AB4:AB5"/>
    <mergeCell ref="AC4:AC5"/>
    <mergeCell ref="AM3:AM5"/>
    <mergeCell ref="AN3:AN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W3:W5"/>
    <mergeCell ref="X3:X5"/>
    <mergeCell ref="Y3:Y5"/>
    <mergeCell ref="Z3:AK3"/>
    <mergeCell ref="AL3:AL5"/>
    <mergeCell ref="Q4:Q5"/>
    <mergeCell ref="R4:R5"/>
    <mergeCell ref="S4:S5"/>
    <mergeCell ref="T4:T5"/>
    <mergeCell ref="AD4:AE4"/>
    <mergeCell ref="AF4:AG4"/>
    <mergeCell ref="AH4:AI4"/>
    <mergeCell ref="AJ4:AJ5"/>
    <mergeCell ref="AK4:AK5"/>
    <mergeCell ref="W90:W93"/>
    <mergeCell ref="Y90:Y93"/>
    <mergeCell ref="U86:U89"/>
    <mergeCell ref="W82:W85"/>
    <mergeCell ref="S78:S81"/>
    <mergeCell ref="T78:T81"/>
    <mergeCell ref="U78:U81"/>
    <mergeCell ref="V78:V81"/>
    <mergeCell ref="U82:U85"/>
    <mergeCell ref="V82:V85"/>
    <mergeCell ref="W78:W81"/>
    <mergeCell ref="W74:W77"/>
    <mergeCell ref="V62:V65"/>
    <mergeCell ref="W62:W65"/>
    <mergeCell ref="W66:W69"/>
    <mergeCell ref="W58:W61"/>
    <mergeCell ref="B1:AN1"/>
    <mergeCell ref="B2:AN2"/>
    <mergeCell ref="B3:B5"/>
    <mergeCell ref="C3:C5"/>
    <mergeCell ref="D3:D5"/>
    <mergeCell ref="E3:E5"/>
    <mergeCell ref="F3:F5"/>
    <mergeCell ref="G3:G5"/>
    <mergeCell ref="Q90:Q93"/>
    <mergeCell ref="R90:R93"/>
    <mergeCell ref="S90:S93"/>
    <mergeCell ref="T90:T93"/>
    <mergeCell ref="U90:U93"/>
    <mergeCell ref="V90:V93"/>
    <mergeCell ref="K90:K93"/>
    <mergeCell ref="L90:L93"/>
    <mergeCell ref="M90:M93"/>
    <mergeCell ref="N90:N93"/>
    <mergeCell ref="O90:O93"/>
    <mergeCell ref="P90:P93"/>
    <mergeCell ref="V86:V89"/>
    <mergeCell ref="W86:W89"/>
    <mergeCell ref="S86:S89"/>
    <mergeCell ref="T86:T89"/>
    <mergeCell ref="A90:A93"/>
    <mergeCell ref="B90:B93"/>
    <mergeCell ref="C90:C93"/>
    <mergeCell ref="D90:D93"/>
    <mergeCell ref="G90:G93"/>
    <mergeCell ref="H90:H93"/>
    <mergeCell ref="I90:I93"/>
    <mergeCell ref="J90:J93"/>
    <mergeCell ref="P86:P89"/>
    <mergeCell ref="J86:J89"/>
    <mergeCell ref="K86:K89"/>
    <mergeCell ref="L86:L89"/>
    <mergeCell ref="M86:M89"/>
    <mergeCell ref="N86:N89"/>
    <mergeCell ref="O86:O89"/>
    <mergeCell ref="A86:A89"/>
    <mergeCell ref="B86:B89"/>
    <mergeCell ref="C86:C89"/>
    <mergeCell ref="D86:D89"/>
    <mergeCell ref="G86:G89"/>
    <mergeCell ref="H86:H89"/>
    <mergeCell ref="I86:I89"/>
    <mergeCell ref="O82:O85"/>
    <mergeCell ref="P82:P85"/>
    <mergeCell ref="Q82:Q85"/>
    <mergeCell ref="R82:R85"/>
    <mergeCell ref="S82:S85"/>
    <mergeCell ref="T82:T85"/>
    <mergeCell ref="I82:I85"/>
    <mergeCell ref="J82:J85"/>
    <mergeCell ref="K82:K85"/>
    <mergeCell ref="L82:L85"/>
    <mergeCell ref="M82:M85"/>
    <mergeCell ref="N82:N85"/>
    <mergeCell ref="A82:A85"/>
    <mergeCell ref="B82:B85"/>
    <mergeCell ref="Q86:Q89"/>
    <mergeCell ref="R86:R89"/>
    <mergeCell ref="C82:C85"/>
    <mergeCell ref="D82:D85"/>
    <mergeCell ref="G82:G85"/>
    <mergeCell ref="H82:H85"/>
    <mergeCell ref="R78:R81"/>
    <mergeCell ref="L78:L81"/>
    <mergeCell ref="M78:M81"/>
    <mergeCell ref="N78:N81"/>
    <mergeCell ref="O78:O81"/>
    <mergeCell ref="P78:P81"/>
    <mergeCell ref="Q78:Q81"/>
    <mergeCell ref="A78:A81"/>
    <mergeCell ref="B78:B81"/>
    <mergeCell ref="C78:C81"/>
    <mergeCell ref="D78:D81"/>
    <mergeCell ref="G78:G81"/>
    <mergeCell ref="H78:H81"/>
    <mergeCell ref="I78:I81"/>
    <mergeCell ref="J78:J81"/>
    <mergeCell ref="K78:K81"/>
    <mergeCell ref="Q74:Q77"/>
    <mergeCell ref="R74:R77"/>
    <mergeCell ref="S74:S77"/>
    <mergeCell ref="T74:T77"/>
    <mergeCell ref="U74:U77"/>
    <mergeCell ref="V74:V77"/>
    <mergeCell ref="K74:K77"/>
    <mergeCell ref="V70:V73"/>
    <mergeCell ref="W70:W73"/>
    <mergeCell ref="Q70:Q73"/>
    <mergeCell ref="R70:R73"/>
    <mergeCell ref="S70:S73"/>
    <mergeCell ref="T70:T73"/>
    <mergeCell ref="U70:U73"/>
    <mergeCell ref="A74:A77"/>
    <mergeCell ref="B74:B77"/>
    <mergeCell ref="C74:C77"/>
    <mergeCell ref="D74:D77"/>
    <mergeCell ref="G74:G77"/>
    <mergeCell ref="H74:H77"/>
    <mergeCell ref="I74:I77"/>
    <mergeCell ref="J74:J77"/>
    <mergeCell ref="P70:P73"/>
    <mergeCell ref="J70:J73"/>
    <mergeCell ref="K70:K73"/>
    <mergeCell ref="L70:L73"/>
    <mergeCell ref="J66:J69"/>
    <mergeCell ref="K66:K69"/>
    <mergeCell ref="L66:L69"/>
    <mergeCell ref="M66:M69"/>
    <mergeCell ref="L74:L77"/>
    <mergeCell ref="M74:M77"/>
    <mergeCell ref="N74:N77"/>
    <mergeCell ref="O74:O77"/>
    <mergeCell ref="P74:P77"/>
    <mergeCell ref="A66:A69"/>
    <mergeCell ref="B66:B69"/>
    <mergeCell ref="C66:C69"/>
    <mergeCell ref="D66:D69"/>
    <mergeCell ref="G66:G69"/>
    <mergeCell ref="H66:H69"/>
    <mergeCell ref="R62:R65"/>
    <mergeCell ref="S62:S65"/>
    <mergeCell ref="M70:M73"/>
    <mergeCell ref="N70:N73"/>
    <mergeCell ref="O70:O73"/>
    <mergeCell ref="A70:A73"/>
    <mergeCell ref="B70:B73"/>
    <mergeCell ref="C70:C73"/>
    <mergeCell ref="D70:D73"/>
    <mergeCell ref="G70:G73"/>
    <mergeCell ref="H70:H73"/>
    <mergeCell ref="I70:I73"/>
    <mergeCell ref="O66:O69"/>
    <mergeCell ref="P66:P69"/>
    <mergeCell ref="Q66:Q69"/>
    <mergeCell ref="R66:R69"/>
    <mergeCell ref="S66:S69"/>
    <mergeCell ref="I66:I69"/>
    <mergeCell ref="L62:L65"/>
    <mergeCell ref="M62:M65"/>
    <mergeCell ref="N62:N65"/>
    <mergeCell ref="O62:O65"/>
    <mergeCell ref="P62:P65"/>
    <mergeCell ref="Q62:Q65"/>
    <mergeCell ref="N66:N69"/>
    <mergeCell ref="U66:U69"/>
    <mergeCell ref="V66:V69"/>
    <mergeCell ref="T66:T69"/>
    <mergeCell ref="T62:T65"/>
    <mergeCell ref="U62:U65"/>
    <mergeCell ref="A62:A65"/>
    <mergeCell ref="B62:B65"/>
    <mergeCell ref="C62:C65"/>
    <mergeCell ref="D62:D65"/>
    <mergeCell ref="G62:G65"/>
    <mergeCell ref="H62:H65"/>
    <mergeCell ref="I62:I65"/>
    <mergeCell ref="J62:J65"/>
    <mergeCell ref="K62:K65"/>
    <mergeCell ref="Q58:Q61"/>
    <mergeCell ref="R58:R61"/>
    <mergeCell ref="S58:S61"/>
    <mergeCell ref="T58:T61"/>
    <mergeCell ref="U58:U61"/>
    <mergeCell ref="V58:V61"/>
    <mergeCell ref="K58:K61"/>
    <mergeCell ref="L58:L61"/>
    <mergeCell ref="M58:M61"/>
    <mergeCell ref="N58:N61"/>
    <mergeCell ref="O58:O61"/>
    <mergeCell ref="P58:P61"/>
    <mergeCell ref="Q54:Q57"/>
    <mergeCell ref="R54:R57"/>
    <mergeCell ref="S54:S57"/>
    <mergeCell ref="T54:T57"/>
    <mergeCell ref="U54:U57"/>
    <mergeCell ref="J54:J57"/>
    <mergeCell ref="K54:K57"/>
    <mergeCell ref="L54:L57"/>
    <mergeCell ref="M54:M57"/>
    <mergeCell ref="N54:N57"/>
    <mergeCell ref="O54:O57"/>
    <mergeCell ref="A58:A61"/>
    <mergeCell ref="B58:B61"/>
    <mergeCell ref="C58:C61"/>
    <mergeCell ref="D58:D61"/>
    <mergeCell ref="G58:G61"/>
    <mergeCell ref="H58:H61"/>
    <mergeCell ref="I58:I61"/>
    <mergeCell ref="J58:J61"/>
    <mergeCell ref="P54:P57"/>
    <mergeCell ref="W50:W53"/>
    <mergeCell ref="A54:A57"/>
    <mergeCell ref="B54:B57"/>
    <mergeCell ref="C54:C57"/>
    <mergeCell ref="D54:D57"/>
    <mergeCell ref="G54:G57"/>
    <mergeCell ref="H54:H57"/>
    <mergeCell ref="I54:I57"/>
    <mergeCell ref="O50:O53"/>
    <mergeCell ref="P50:P53"/>
    <mergeCell ref="Q50:Q53"/>
    <mergeCell ref="R50:R53"/>
    <mergeCell ref="S50:S53"/>
    <mergeCell ref="T50:T53"/>
    <mergeCell ref="I50:I53"/>
    <mergeCell ref="J50:J53"/>
    <mergeCell ref="K50:K53"/>
    <mergeCell ref="L50:L53"/>
    <mergeCell ref="M50:M53"/>
    <mergeCell ref="N50:N53"/>
    <mergeCell ref="A50:A53"/>
    <mergeCell ref="B50:B53"/>
    <mergeCell ref="V54:V57"/>
    <mergeCell ref="W54:W57"/>
    <mergeCell ref="C50:C53"/>
    <mergeCell ref="D50:D53"/>
    <mergeCell ref="G50:G53"/>
    <mergeCell ref="H50:H53"/>
    <mergeCell ref="R46:R49"/>
    <mergeCell ref="S46:S49"/>
    <mergeCell ref="T46:T49"/>
    <mergeCell ref="U46:U49"/>
    <mergeCell ref="V46:V49"/>
    <mergeCell ref="U50:U53"/>
    <mergeCell ref="V50:V53"/>
    <mergeCell ref="W46:W49"/>
    <mergeCell ref="L46:L49"/>
    <mergeCell ref="M46:M49"/>
    <mergeCell ref="N46:N49"/>
    <mergeCell ref="O46:O49"/>
    <mergeCell ref="P46:P49"/>
    <mergeCell ref="Q46:Q49"/>
    <mergeCell ref="W42:W45"/>
    <mergeCell ref="A46:A49"/>
    <mergeCell ref="B46:B49"/>
    <mergeCell ref="C46:C49"/>
    <mergeCell ref="D46:D49"/>
    <mergeCell ref="G46:G49"/>
    <mergeCell ref="H46:H49"/>
    <mergeCell ref="I46:I49"/>
    <mergeCell ref="J46:J49"/>
    <mergeCell ref="K46:K49"/>
    <mergeCell ref="Q42:Q45"/>
    <mergeCell ref="R42:R45"/>
    <mergeCell ref="S42:S45"/>
    <mergeCell ref="T42:T45"/>
    <mergeCell ref="U42:U45"/>
    <mergeCell ref="V42:V45"/>
    <mergeCell ref="K42:K45"/>
    <mergeCell ref="L42:L45"/>
    <mergeCell ref="M42:M45"/>
    <mergeCell ref="N42:N45"/>
    <mergeCell ref="O42:O45"/>
    <mergeCell ref="P42:P45"/>
    <mergeCell ref="V38:V41"/>
    <mergeCell ref="W38:W41"/>
    <mergeCell ref="A42:A45"/>
    <mergeCell ref="B42:B45"/>
    <mergeCell ref="C42:C45"/>
    <mergeCell ref="D42:D45"/>
    <mergeCell ref="G42:G45"/>
    <mergeCell ref="H42:H45"/>
    <mergeCell ref="I42:I45"/>
    <mergeCell ref="J42:J45"/>
    <mergeCell ref="P38:P41"/>
    <mergeCell ref="Q38:Q41"/>
    <mergeCell ref="R38:R41"/>
    <mergeCell ref="S38:S41"/>
    <mergeCell ref="T38:T41"/>
    <mergeCell ref="U38:U41"/>
    <mergeCell ref="J38:J41"/>
    <mergeCell ref="K38:K41"/>
    <mergeCell ref="L38:L41"/>
    <mergeCell ref="M38:M41"/>
    <mergeCell ref="N38:N41"/>
    <mergeCell ref="O38:O41"/>
    <mergeCell ref="U34:U37"/>
    <mergeCell ref="V34:V37"/>
    <mergeCell ref="W34:W37"/>
    <mergeCell ref="A38:A41"/>
    <mergeCell ref="B38:B41"/>
    <mergeCell ref="C38:C41"/>
    <mergeCell ref="D38:D41"/>
    <mergeCell ref="G38:G41"/>
    <mergeCell ref="H38:H41"/>
    <mergeCell ref="I38:I41"/>
    <mergeCell ref="O34:O37"/>
    <mergeCell ref="P34:P37"/>
    <mergeCell ref="Q34:Q37"/>
    <mergeCell ref="R34:R37"/>
    <mergeCell ref="S34:S37"/>
    <mergeCell ref="T34:T37"/>
    <mergeCell ref="I34:I37"/>
    <mergeCell ref="J34:J37"/>
    <mergeCell ref="K34:K37"/>
    <mergeCell ref="L34:L37"/>
    <mergeCell ref="M34:M37"/>
    <mergeCell ref="N34:N37"/>
    <mergeCell ref="T30:T33"/>
    <mergeCell ref="U30:U33"/>
    <mergeCell ref="V30:V33"/>
    <mergeCell ref="W30:W33"/>
    <mergeCell ref="A34:A37"/>
    <mergeCell ref="B34:B37"/>
    <mergeCell ref="C34:C37"/>
    <mergeCell ref="D34:D37"/>
    <mergeCell ref="G34:G37"/>
    <mergeCell ref="H34:H37"/>
    <mergeCell ref="N30:N33"/>
    <mergeCell ref="O30:O33"/>
    <mergeCell ref="P30:P33"/>
    <mergeCell ref="Q30:Q33"/>
    <mergeCell ref="R30:R33"/>
    <mergeCell ref="S30:S33"/>
    <mergeCell ref="H30:H33"/>
    <mergeCell ref="I30:I33"/>
    <mergeCell ref="J30:J33"/>
    <mergeCell ref="K30:K33"/>
    <mergeCell ref="L30:L33"/>
    <mergeCell ref="M30:M33"/>
    <mergeCell ref="S26:S29"/>
    <mergeCell ref="T26:T29"/>
    <mergeCell ref="U26:U29"/>
    <mergeCell ref="V26:V29"/>
    <mergeCell ref="W26:W29"/>
    <mergeCell ref="A30:A33"/>
    <mergeCell ref="B30:B33"/>
    <mergeCell ref="C30:C33"/>
    <mergeCell ref="D30:D33"/>
    <mergeCell ref="G30:G33"/>
    <mergeCell ref="L26:L29"/>
    <mergeCell ref="M26:M29"/>
    <mergeCell ref="N26:N29"/>
    <mergeCell ref="O26:O29"/>
    <mergeCell ref="P26:P29"/>
    <mergeCell ref="R26:R29"/>
    <mergeCell ref="A26:A29"/>
    <mergeCell ref="B26:B29"/>
    <mergeCell ref="C26:C29"/>
    <mergeCell ref="D26:D29"/>
    <mergeCell ref="G26:G29"/>
    <mergeCell ref="H26:H29"/>
    <mergeCell ref="I26:I29"/>
    <mergeCell ref="J26:J29"/>
    <mergeCell ref="R22:R25"/>
    <mergeCell ref="S22:S25"/>
    <mergeCell ref="T22:T25"/>
    <mergeCell ref="U22:U25"/>
    <mergeCell ref="V22:V25"/>
    <mergeCell ref="K22:K25"/>
    <mergeCell ref="L22:L25"/>
    <mergeCell ref="M22:M25"/>
    <mergeCell ref="N22:N25"/>
    <mergeCell ref="O22:O25"/>
    <mergeCell ref="P22:P25"/>
    <mergeCell ref="Q22:Q25"/>
    <mergeCell ref="K26:K29"/>
    <mergeCell ref="V18:V21"/>
    <mergeCell ref="W18:W21"/>
    <mergeCell ref="A22:A25"/>
    <mergeCell ref="B22:B25"/>
    <mergeCell ref="C22:C25"/>
    <mergeCell ref="D22:D25"/>
    <mergeCell ref="G22:G25"/>
    <mergeCell ref="H22:H25"/>
    <mergeCell ref="I22:I25"/>
    <mergeCell ref="J22:J25"/>
    <mergeCell ref="P18:P21"/>
    <mergeCell ref="Q18:Q21"/>
    <mergeCell ref="R18:R21"/>
    <mergeCell ref="S18:S21"/>
    <mergeCell ref="T18:T21"/>
    <mergeCell ref="U18:U21"/>
    <mergeCell ref="J18:J21"/>
    <mergeCell ref="K18:K21"/>
    <mergeCell ref="L18:L21"/>
    <mergeCell ref="M18:M21"/>
    <mergeCell ref="N18:N21"/>
    <mergeCell ref="O18:O21"/>
    <mergeCell ref="W22:W25"/>
    <mergeCell ref="R14:R17"/>
    <mergeCell ref="S14:S17"/>
    <mergeCell ref="T14:T17"/>
    <mergeCell ref="I14:I17"/>
    <mergeCell ref="J14:J17"/>
    <mergeCell ref="K14:K17"/>
    <mergeCell ref="L14:L17"/>
    <mergeCell ref="M14:M17"/>
    <mergeCell ref="N14:N17"/>
    <mergeCell ref="A18:A21"/>
    <mergeCell ref="B18:B21"/>
    <mergeCell ref="C18:C21"/>
    <mergeCell ref="D18:D21"/>
    <mergeCell ref="G18:G21"/>
    <mergeCell ref="H18:H21"/>
    <mergeCell ref="I18:I21"/>
    <mergeCell ref="O14:O17"/>
    <mergeCell ref="P14:P17"/>
    <mergeCell ref="M6:M9"/>
    <mergeCell ref="N6:N9"/>
    <mergeCell ref="A6:A9"/>
    <mergeCell ref="B6:B9"/>
    <mergeCell ref="P10:P13"/>
    <mergeCell ref="Q10:Q13"/>
    <mergeCell ref="R10:R13"/>
    <mergeCell ref="W10:W13"/>
    <mergeCell ref="A14:A17"/>
    <mergeCell ref="B14:B17"/>
    <mergeCell ref="C14:C17"/>
    <mergeCell ref="D14:D17"/>
    <mergeCell ref="G14:G17"/>
    <mergeCell ref="H14:H17"/>
    <mergeCell ref="J10:J13"/>
    <mergeCell ref="K10:K13"/>
    <mergeCell ref="L10:L13"/>
    <mergeCell ref="M10:M13"/>
    <mergeCell ref="N10:N13"/>
    <mergeCell ref="O10:O13"/>
    <mergeCell ref="U14:U17"/>
    <mergeCell ref="V14:V17"/>
    <mergeCell ref="W14:W17"/>
    <mergeCell ref="Q14:Q17"/>
    <mergeCell ref="C6:C9"/>
    <mergeCell ref="D6:D9"/>
    <mergeCell ref="G6:G9"/>
    <mergeCell ref="H6:H9"/>
    <mergeCell ref="U6:U9"/>
    <mergeCell ref="V6:V9"/>
    <mergeCell ref="W6:W9"/>
    <mergeCell ref="A10:A13"/>
    <mergeCell ref="B10:B13"/>
    <mergeCell ref="C10:C13"/>
    <mergeCell ref="D10:D13"/>
    <mergeCell ref="G10:G13"/>
    <mergeCell ref="H10:H13"/>
    <mergeCell ref="I10:I13"/>
    <mergeCell ref="O6:O9"/>
    <mergeCell ref="P6:P9"/>
    <mergeCell ref="Q6:Q9"/>
    <mergeCell ref="R6:R9"/>
    <mergeCell ref="S6:S9"/>
    <mergeCell ref="T6:T9"/>
    <mergeCell ref="I6:I9"/>
    <mergeCell ref="J6:J9"/>
    <mergeCell ref="K6:K9"/>
    <mergeCell ref="L6:L9"/>
  </mergeCells>
  <pageMargins left="0.19685039370078741" right="0.19685039370078741" top="0.19685039370078741" bottom="0.19685039370078741" header="0.31496062992125984" footer="0.31496062992125984"/>
  <pageSetup paperSize="9" scale="71" orientation="portrait" r:id="rId1"/>
  <rowBreaks count="2" manualBreakCount="2">
    <brk id="33" max="16383" man="1"/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N29"/>
  <sheetViews>
    <sheetView view="pageBreakPreview" zoomScale="95" zoomScaleNormal="100" zoomScaleSheetLayoutView="95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4" customWidth="1"/>
    <col min="2" max="2" width="7" customWidth="1"/>
    <col min="3" max="3" width="19.28515625" customWidth="1"/>
    <col min="4" max="4" width="16.140625" customWidth="1"/>
    <col min="5" max="5" width="5.42578125" bestFit="1" customWidth="1"/>
    <col min="6" max="6" width="17.85546875" customWidth="1"/>
    <col min="7" max="7" width="23.42578125" hidden="1" customWidth="1"/>
    <col min="8" max="22" width="0" hidden="1" customWidth="1"/>
    <col min="23" max="23" width="15.140625" hidden="1" customWidth="1"/>
    <col min="24" max="37" width="3.7109375" customWidth="1"/>
    <col min="38" max="38" width="11.85546875" customWidth="1"/>
    <col min="39" max="39" width="0" hidden="1" customWidth="1"/>
    <col min="40" max="40" width="11" customWidth="1"/>
  </cols>
  <sheetData>
    <row r="1" spans="1:40" ht="20.25">
      <c r="A1" s="1"/>
      <c r="B1" s="409" t="s">
        <v>0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</row>
    <row r="2" spans="1:40" ht="18">
      <c r="A2" s="2"/>
      <c r="B2" s="410" t="s">
        <v>386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410"/>
      <c r="AG2" s="410"/>
      <c r="AH2" s="410"/>
      <c r="AI2" s="410"/>
      <c r="AJ2" s="410"/>
      <c r="AK2" s="410"/>
      <c r="AL2" s="410"/>
      <c r="AM2" s="411"/>
      <c r="AN2" s="411"/>
    </row>
    <row r="3" spans="1:40">
      <c r="A3" s="286" t="s">
        <v>2</v>
      </c>
      <c r="B3" s="286" t="s">
        <v>3</v>
      </c>
      <c r="C3" s="451" t="s">
        <v>4</v>
      </c>
      <c r="D3" s="286" t="s">
        <v>5</v>
      </c>
      <c r="E3" s="445" t="s">
        <v>370</v>
      </c>
      <c r="F3" s="445" t="s">
        <v>6</v>
      </c>
      <c r="G3" s="445" t="s">
        <v>7</v>
      </c>
      <c r="H3" s="157"/>
      <c r="I3" s="157"/>
      <c r="J3" s="157"/>
      <c r="K3" s="157"/>
      <c r="L3" s="157"/>
      <c r="M3" s="157"/>
      <c r="N3" s="157"/>
      <c r="O3" s="157"/>
      <c r="P3" s="286" t="s">
        <v>8</v>
      </c>
      <c r="Q3" s="157"/>
      <c r="R3" s="157"/>
      <c r="S3" s="157"/>
      <c r="T3" s="157"/>
      <c r="U3" s="157"/>
      <c r="V3" s="157"/>
      <c r="W3" s="286" t="s">
        <v>9</v>
      </c>
      <c r="X3" s="445" t="s">
        <v>10</v>
      </c>
      <c r="Y3" s="445" t="s">
        <v>11</v>
      </c>
      <c r="Z3" s="286" t="s">
        <v>12</v>
      </c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448" t="s">
        <v>36</v>
      </c>
      <c r="AM3" s="287" t="s">
        <v>37</v>
      </c>
      <c r="AN3" s="287" t="s">
        <v>43</v>
      </c>
    </row>
    <row r="4" spans="1:40" ht="15" customHeight="1">
      <c r="A4" s="286"/>
      <c r="B4" s="286"/>
      <c r="C4" s="452"/>
      <c r="D4" s="286"/>
      <c r="E4" s="446"/>
      <c r="F4" s="446"/>
      <c r="G4" s="446"/>
      <c r="H4" s="286" t="s">
        <v>13</v>
      </c>
      <c r="I4" s="408" t="s">
        <v>14</v>
      </c>
      <c r="J4" s="408" t="s">
        <v>15</v>
      </c>
      <c r="K4" s="286" t="s">
        <v>16</v>
      </c>
      <c r="L4" s="286" t="s">
        <v>17</v>
      </c>
      <c r="M4" s="286" t="s">
        <v>18</v>
      </c>
      <c r="N4" s="286" t="s">
        <v>19</v>
      </c>
      <c r="O4" s="286" t="s">
        <v>20</v>
      </c>
      <c r="P4" s="286"/>
      <c r="Q4" s="408" t="s">
        <v>21</v>
      </c>
      <c r="R4" s="408" t="s">
        <v>22</v>
      </c>
      <c r="S4" s="286" t="s">
        <v>23</v>
      </c>
      <c r="T4" s="286" t="s">
        <v>24</v>
      </c>
      <c r="U4" s="286" t="s">
        <v>25</v>
      </c>
      <c r="V4" s="286" t="s">
        <v>26</v>
      </c>
      <c r="W4" s="286"/>
      <c r="X4" s="446"/>
      <c r="Y4" s="446"/>
      <c r="Z4" s="286" t="s">
        <v>27</v>
      </c>
      <c r="AA4" s="286" t="s">
        <v>28</v>
      </c>
      <c r="AB4" s="286" t="s">
        <v>29</v>
      </c>
      <c r="AC4" s="286" t="s">
        <v>30</v>
      </c>
      <c r="AD4" s="287" t="s">
        <v>31</v>
      </c>
      <c r="AE4" s="287"/>
      <c r="AF4" s="287" t="s">
        <v>32</v>
      </c>
      <c r="AG4" s="287"/>
      <c r="AH4" s="287" t="s">
        <v>33</v>
      </c>
      <c r="AI4" s="287"/>
      <c r="AJ4" s="287" t="s">
        <v>34</v>
      </c>
      <c r="AK4" s="287" t="s">
        <v>35</v>
      </c>
      <c r="AL4" s="449"/>
      <c r="AM4" s="287"/>
      <c r="AN4" s="287"/>
    </row>
    <row r="5" spans="1:40" ht="38.25" customHeight="1">
      <c r="A5" s="286"/>
      <c r="B5" s="286"/>
      <c r="C5" s="453"/>
      <c r="D5" s="286"/>
      <c r="E5" s="447"/>
      <c r="F5" s="447"/>
      <c r="G5" s="447"/>
      <c r="H5" s="286"/>
      <c r="I5" s="408"/>
      <c r="J5" s="408"/>
      <c r="K5" s="286"/>
      <c r="L5" s="286"/>
      <c r="M5" s="286"/>
      <c r="N5" s="286"/>
      <c r="O5" s="286"/>
      <c r="P5" s="286"/>
      <c r="Q5" s="408"/>
      <c r="R5" s="408"/>
      <c r="S5" s="286"/>
      <c r="T5" s="286"/>
      <c r="U5" s="286"/>
      <c r="V5" s="286"/>
      <c r="W5" s="286"/>
      <c r="X5" s="447"/>
      <c r="Y5" s="447"/>
      <c r="Z5" s="286"/>
      <c r="AA5" s="286"/>
      <c r="AB5" s="286"/>
      <c r="AC5" s="286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87"/>
      <c r="AK5" s="287"/>
      <c r="AL5" s="450"/>
      <c r="AM5" s="287"/>
      <c r="AN5" s="287"/>
    </row>
    <row r="6" spans="1:40" ht="30" customHeight="1">
      <c r="A6" s="300">
        <v>1</v>
      </c>
      <c r="B6" s="308" t="s">
        <v>341</v>
      </c>
      <c r="C6" s="311" t="s">
        <v>233</v>
      </c>
      <c r="D6" s="320" t="s">
        <v>342</v>
      </c>
      <c r="E6" s="42">
        <v>1</v>
      </c>
      <c r="F6" s="175" t="s">
        <v>46</v>
      </c>
      <c r="G6" s="323" t="s">
        <v>343</v>
      </c>
      <c r="H6" s="317"/>
      <c r="I6" s="327"/>
      <c r="J6" s="324">
        <v>1102.9100000000001</v>
      </c>
      <c r="K6" s="314">
        <v>41778</v>
      </c>
      <c r="L6" s="314">
        <v>41821</v>
      </c>
      <c r="M6" s="314">
        <v>41832</v>
      </c>
      <c r="N6" s="317"/>
      <c r="O6" s="317"/>
      <c r="P6" s="317" t="s">
        <v>272</v>
      </c>
      <c r="Q6" s="317"/>
      <c r="R6" s="317"/>
      <c r="S6" s="317"/>
      <c r="T6" s="317"/>
      <c r="U6" s="317"/>
      <c r="V6" s="317"/>
      <c r="W6" s="304" t="s">
        <v>344</v>
      </c>
      <c r="X6" s="175"/>
      <c r="Y6" s="175"/>
      <c r="Z6" s="43"/>
      <c r="AA6" s="123"/>
      <c r="AB6" s="123"/>
      <c r="AC6" s="123"/>
      <c r="AD6" s="123">
        <v>1</v>
      </c>
      <c r="AE6" s="134"/>
      <c r="AF6" s="134"/>
      <c r="AG6" s="134"/>
      <c r="AH6" s="134"/>
      <c r="AI6" s="134"/>
      <c r="AJ6" s="134"/>
      <c r="AK6" s="124"/>
      <c r="AL6" s="88"/>
      <c r="AM6" s="150" t="s">
        <v>345</v>
      </c>
      <c r="AN6" s="151" t="s">
        <v>238</v>
      </c>
    </row>
    <row r="7" spans="1:40" ht="30" customHeight="1">
      <c r="A7" s="301"/>
      <c r="B7" s="309"/>
      <c r="C7" s="312"/>
      <c r="D7" s="321"/>
      <c r="E7" s="42">
        <v>2</v>
      </c>
      <c r="F7" s="175" t="s">
        <v>52</v>
      </c>
      <c r="G7" s="323"/>
      <c r="H7" s="318"/>
      <c r="I7" s="328"/>
      <c r="J7" s="325"/>
      <c r="K7" s="315"/>
      <c r="L7" s="315"/>
      <c r="M7" s="315"/>
      <c r="N7" s="318"/>
      <c r="O7" s="318"/>
      <c r="P7" s="318"/>
      <c r="Q7" s="318"/>
      <c r="R7" s="318"/>
      <c r="S7" s="318"/>
      <c r="T7" s="318"/>
      <c r="U7" s="318"/>
      <c r="V7" s="318"/>
      <c r="W7" s="305"/>
      <c r="X7" s="175"/>
      <c r="Y7" s="175"/>
      <c r="Z7" s="16"/>
      <c r="AA7" s="123"/>
      <c r="AB7" s="123"/>
      <c r="AC7" s="123"/>
      <c r="AD7" s="123"/>
      <c r="AE7" s="123"/>
      <c r="AF7" s="123"/>
      <c r="AG7" s="123"/>
      <c r="AH7" s="123"/>
      <c r="AI7" s="123">
        <v>1</v>
      </c>
      <c r="AJ7" s="134"/>
      <c r="AK7" s="124"/>
      <c r="AL7" s="88"/>
      <c r="AM7" s="150" t="s">
        <v>345</v>
      </c>
      <c r="AN7" s="151" t="s">
        <v>238</v>
      </c>
    </row>
    <row r="8" spans="1:40" ht="30" customHeight="1">
      <c r="A8" s="301"/>
      <c r="B8" s="309"/>
      <c r="C8" s="312"/>
      <c r="D8" s="321"/>
      <c r="E8" s="42">
        <v>3</v>
      </c>
      <c r="F8" s="175" t="s">
        <v>53</v>
      </c>
      <c r="G8" s="323"/>
      <c r="H8" s="318"/>
      <c r="I8" s="328"/>
      <c r="J8" s="325"/>
      <c r="K8" s="315"/>
      <c r="L8" s="315"/>
      <c r="M8" s="315"/>
      <c r="N8" s="318"/>
      <c r="O8" s="318"/>
      <c r="P8" s="318"/>
      <c r="Q8" s="318"/>
      <c r="R8" s="318"/>
      <c r="S8" s="318"/>
      <c r="T8" s="318"/>
      <c r="U8" s="318"/>
      <c r="V8" s="318"/>
      <c r="W8" s="305"/>
      <c r="X8" s="175"/>
      <c r="Y8" s="175"/>
      <c r="Z8" s="16"/>
      <c r="AA8" s="123"/>
      <c r="AB8" s="123"/>
      <c r="AC8" s="123"/>
      <c r="AD8" s="123"/>
      <c r="AE8" s="123"/>
      <c r="AF8" s="123"/>
      <c r="AG8" s="123"/>
      <c r="AH8" s="123"/>
      <c r="AI8" s="123">
        <v>1</v>
      </c>
      <c r="AJ8" s="134"/>
      <c r="AK8" s="124"/>
      <c r="AL8" s="89"/>
      <c r="AM8" s="150" t="s">
        <v>345</v>
      </c>
      <c r="AN8" s="151" t="s">
        <v>238</v>
      </c>
    </row>
    <row r="9" spans="1:40" ht="30" customHeight="1">
      <c r="A9" s="302"/>
      <c r="B9" s="310"/>
      <c r="C9" s="313"/>
      <c r="D9" s="322"/>
      <c r="E9" s="42">
        <v>4</v>
      </c>
      <c r="F9" s="175" t="s">
        <v>81</v>
      </c>
      <c r="G9" s="323"/>
      <c r="H9" s="319"/>
      <c r="I9" s="329"/>
      <c r="J9" s="326"/>
      <c r="K9" s="316"/>
      <c r="L9" s="316"/>
      <c r="M9" s="316"/>
      <c r="N9" s="319"/>
      <c r="O9" s="319"/>
      <c r="P9" s="319"/>
      <c r="Q9" s="319"/>
      <c r="R9" s="319"/>
      <c r="S9" s="319"/>
      <c r="T9" s="319"/>
      <c r="U9" s="319"/>
      <c r="V9" s="319"/>
      <c r="W9" s="306"/>
      <c r="X9" s="175"/>
      <c r="Y9" s="175"/>
      <c r="Z9" s="43"/>
      <c r="AA9" s="123"/>
      <c r="AB9" s="123"/>
      <c r="AC9" s="123"/>
      <c r="AD9" s="123"/>
      <c r="AE9" s="123"/>
      <c r="AF9" s="114" t="s">
        <v>82</v>
      </c>
      <c r="AG9" s="114" t="s">
        <v>82</v>
      </c>
      <c r="AH9" s="114" t="s">
        <v>82</v>
      </c>
      <c r="AI9" s="114" t="s">
        <v>82</v>
      </c>
      <c r="AJ9" s="123">
        <v>1</v>
      </c>
      <c r="AK9" s="124"/>
      <c r="AL9" s="88"/>
      <c r="AM9" s="150" t="s">
        <v>345</v>
      </c>
      <c r="AN9" s="151" t="s">
        <v>238</v>
      </c>
    </row>
    <row r="10" spans="1:40" ht="30" customHeight="1">
      <c r="A10" s="300">
        <v>2</v>
      </c>
      <c r="B10" s="308" t="s">
        <v>346</v>
      </c>
      <c r="C10" s="311" t="s">
        <v>250</v>
      </c>
      <c r="D10" s="320" t="s">
        <v>347</v>
      </c>
      <c r="E10" s="42">
        <v>1</v>
      </c>
      <c r="F10" s="175" t="s">
        <v>46</v>
      </c>
      <c r="G10" s="304" t="s">
        <v>257</v>
      </c>
      <c r="H10" s="317"/>
      <c r="I10" s="317"/>
      <c r="J10" s="324">
        <v>1068.42</v>
      </c>
      <c r="K10" s="314">
        <v>41778</v>
      </c>
      <c r="L10" s="314">
        <v>41821</v>
      </c>
      <c r="M10" s="314">
        <v>41832</v>
      </c>
      <c r="N10" s="317"/>
      <c r="O10" s="317"/>
      <c r="P10" s="317"/>
      <c r="Q10" s="317"/>
      <c r="R10" s="317"/>
      <c r="S10" s="317"/>
      <c r="T10" s="317"/>
      <c r="U10" s="317"/>
      <c r="V10" s="317"/>
      <c r="W10" s="304" t="s">
        <v>348</v>
      </c>
      <c r="X10" s="175"/>
      <c r="Y10" s="175"/>
      <c r="Z10" s="43"/>
      <c r="AA10" s="110"/>
      <c r="AB10" s="110"/>
      <c r="AC10" s="110">
        <v>1</v>
      </c>
      <c r="AD10" s="111"/>
      <c r="AE10" s="111"/>
      <c r="AF10" s="111"/>
      <c r="AG10" s="111"/>
      <c r="AH10" s="111"/>
      <c r="AI10" s="111"/>
      <c r="AJ10" s="111"/>
      <c r="AK10" s="111"/>
      <c r="AL10" s="84"/>
      <c r="AM10" s="150" t="s">
        <v>345</v>
      </c>
      <c r="AN10" s="151" t="s">
        <v>51</v>
      </c>
    </row>
    <row r="11" spans="1:40" ht="30" customHeight="1">
      <c r="A11" s="301"/>
      <c r="B11" s="309"/>
      <c r="C11" s="312"/>
      <c r="D11" s="321"/>
      <c r="E11" s="42">
        <v>2</v>
      </c>
      <c r="F11" s="175" t="s">
        <v>52</v>
      </c>
      <c r="G11" s="305"/>
      <c r="H11" s="318"/>
      <c r="I11" s="318"/>
      <c r="J11" s="325"/>
      <c r="K11" s="315"/>
      <c r="L11" s="315"/>
      <c r="M11" s="315"/>
      <c r="N11" s="318"/>
      <c r="O11" s="318"/>
      <c r="P11" s="318"/>
      <c r="Q11" s="318"/>
      <c r="R11" s="318"/>
      <c r="S11" s="318"/>
      <c r="T11" s="318"/>
      <c r="U11" s="318"/>
      <c r="V11" s="318"/>
      <c r="W11" s="305"/>
      <c r="X11" s="175"/>
      <c r="Y11" s="175"/>
      <c r="Z11" s="43"/>
      <c r="AA11" s="110"/>
      <c r="AB11" s="110"/>
      <c r="AC11" s="110"/>
      <c r="AD11" s="110"/>
      <c r="AE11" s="110">
        <v>1</v>
      </c>
      <c r="AF11" s="111"/>
      <c r="AG11" s="111"/>
      <c r="AH11" s="111"/>
      <c r="AI11" s="111"/>
      <c r="AJ11" s="111"/>
      <c r="AK11" s="111"/>
      <c r="AL11" s="84"/>
      <c r="AM11" s="150" t="s">
        <v>345</v>
      </c>
      <c r="AN11" s="151" t="s">
        <v>51</v>
      </c>
    </row>
    <row r="12" spans="1:40" ht="30" customHeight="1">
      <c r="A12" s="301"/>
      <c r="B12" s="309"/>
      <c r="C12" s="312"/>
      <c r="D12" s="321"/>
      <c r="E12" s="42">
        <v>3</v>
      </c>
      <c r="F12" s="175" t="s">
        <v>53</v>
      </c>
      <c r="G12" s="305"/>
      <c r="H12" s="318"/>
      <c r="I12" s="318"/>
      <c r="J12" s="325"/>
      <c r="K12" s="315"/>
      <c r="L12" s="315"/>
      <c r="M12" s="315"/>
      <c r="N12" s="318"/>
      <c r="O12" s="318"/>
      <c r="P12" s="318"/>
      <c r="Q12" s="318"/>
      <c r="R12" s="318"/>
      <c r="S12" s="318"/>
      <c r="T12" s="318"/>
      <c r="U12" s="318"/>
      <c r="V12" s="318"/>
      <c r="W12" s="305"/>
      <c r="X12" s="175"/>
      <c r="Y12" s="175"/>
      <c r="Z12" s="43"/>
      <c r="AA12" s="110"/>
      <c r="AB12" s="110"/>
      <c r="AC12" s="110"/>
      <c r="AD12" s="110"/>
      <c r="AE12" s="110">
        <v>1</v>
      </c>
      <c r="AF12" s="111"/>
      <c r="AG12" s="111"/>
      <c r="AH12" s="111"/>
      <c r="AI12" s="111"/>
      <c r="AJ12" s="111"/>
      <c r="AK12" s="111"/>
      <c r="AL12" s="84"/>
      <c r="AM12" s="150" t="s">
        <v>345</v>
      </c>
      <c r="AN12" s="151" t="s">
        <v>51</v>
      </c>
    </row>
    <row r="13" spans="1:40" ht="30" customHeight="1">
      <c r="A13" s="302"/>
      <c r="B13" s="310"/>
      <c r="C13" s="313"/>
      <c r="D13" s="322"/>
      <c r="E13" s="42">
        <v>4</v>
      </c>
      <c r="F13" s="175" t="s">
        <v>81</v>
      </c>
      <c r="G13" s="306"/>
      <c r="H13" s="319"/>
      <c r="I13" s="319"/>
      <c r="J13" s="326"/>
      <c r="K13" s="316"/>
      <c r="L13" s="316"/>
      <c r="M13" s="316"/>
      <c r="N13" s="319"/>
      <c r="O13" s="319"/>
      <c r="P13" s="319"/>
      <c r="Q13" s="319"/>
      <c r="R13" s="319"/>
      <c r="S13" s="319"/>
      <c r="T13" s="319"/>
      <c r="U13" s="319"/>
      <c r="V13" s="319"/>
      <c r="W13" s="306"/>
      <c r="X13" s="175"/>
      <c r="Y13" s="175"/>
      <c r="Z13" s="43"/>
      <c r="AA13" s="123"/>
      <c r="AB13" s="123"/>
      <c r="AC13" s="123">
        <v>1</v>
      </c>
      <c r="AD13" s="111"/>
      <c r="AE13" s="111"/>
      <c r="AF13" s="114" t="s">
        <v>82</v>
      </c>
      <c r="AG13" s="114" t="s">
        <v>82</v>
      </c>
      <c r="AH13" s="114" t="s">
        <v>82</v>
      </c>
      <c r="AI13" s="114" t="s">
        <v>82</v>
      </c>
      <c r="AJ13" s="111"/>
      <c r="AK13" s="111"/>
      <c r="AL13" s="84"/>
      <c r="AM13" s="150" t="s">
        <v>345</v>
      </c>
      <c r="AN13" s="151" t="s">
        <v>51</v>
      </c>
    </row>
    <row r="14" spans="1:40" ht="30" customHeight="1">
      <c r="A14" s="300">
        <v>3</v>
      </c>
      <c r="B14" s="308" t="s">
        <v>349</v>
      </c>
      <c r="C14" s="311" t="s">
        <v>282</v>
      </c>
      <c r="D14" s="320" t="s">
        <v>350</v>
      </c>
      <c r="E14" s="42">
        <v>1</v>
      </c>
      <c r="F14" s="175" t="s">
        <v>46</v>
      </c>
      <c r="G14" s="304" t="s">
        <v>366</v>
      </c>
      <c r="H14" s="317"/>
      <c r="I14" s="317"/>
      <c r="J14" s="324">
        <v>1093.33</v>
      </c>
      <c r="K14" s="314">
        <v>41778</v>
      </c>
      <c r="L14" s="314">
        <v>41821</v>
      </c>
      <c r="M14" s="314">
        <v>41832</v>
      </c>
      <c r="N14" s="317"/>
      <c r="O14" s="317"/>
      <c r="P14" s="317"/>
      <c r="Q14" s="317"/>
      <c r="R14" s="317"/>
      <c r="S14" s="317"/>
      <c r="T14" s="317"/>
      <c r="U14" s="317"/>
      <c r="V14" s="317"/>
      <c r="W14" s="304"/>
      <c r="X14" s="54"/>
      <c r="Y14" s="460">
        <v>1</v>
      </c>
      <c r="Z14" s="43"/>
      <c r="AA14" s="134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80" t="s">
        <v>372</v>
      </c>
      <c r="AM14" s="150" t="s">
        <v>345</v>
      </c>
      <c r="AN14" s="151" t="s">
        <v>103</v>
      </c>
    </row>
    <row r="15" spans="1:40" ht="30" customHeight="1">
      <c r="A15" s="301"/>
      <c r="B15" s="309"/>
      <c r="C15" s="312"/>
      <c r="D15" s="321"/>
      <c r="E15" s="42">
        <v>2</v>
      </c>
      <c r="F15" s="175" t="s">
        <v>52</v>
      </c>
      <c r="G15" s="305"/>
      <c r="H15" s="318"/>
      <c r="I15" s="318"/>
      <c r="J15" s="325"/>
      <c r="K15" s="315"/>
      <c r="L15" s="315"/>
      <c r="M15" s="315"/>
      <c r="N15" s="318"/>
      <c r="O15" s="318"/>
      <c r="P15" s="318"/>
      <c r="Q15" s="318"/>
      <c r="R15" s="318"/>
      <c r="S15" s="318"/>
      <c r="T15" s="318"/>
      <c r="U15" s="318"/>
      <c r="V15" s="318"/>
      <c r="W15" s="305"/>
      <c r="X15" s="54"/>
      <c r="Y15" s="461"/>
      <c r="Z15" s="43"/>
      <c r="AA15" s="13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80" t="s">
        <v>372</v>
      </c>
      <c r="AM15" s="150" t="s">
        <v>345</v>
      </c>
      <c r="AN15" s="151" t="s">
        <v>103</v>
      </c>
    </row>
    <row r="16" spans="1:40" ht="30" customHeight="1">
      <c r="A16" s="301"/>
      <c r="B16" s="309"/>
      <c r="C16" s="312"/>
      <c r="D16" s="321"/>
      <c r="E16" s="42">
        <v>3</v>
      </c>
      <c r="F16" s="175" t="s">
        <v>53</v>
      </c>
      <c r="G16" s="305"/>
      <c r="H16" s="318"/>
      <c r="I16" s="318"/>
      <c r="J16" s="325"/>
      <c r="K16" s="315"/>
      <c r="L16" s="315"/>
      <c r="M16" s="315"/>
      <c r="N16" s="318"/>
      <c r="O16" s="318"/>
      <c r="P16" s="318"/>
      <c r="Q16" s="318"/>
      <c r="R16" s="318"/>
      <c r="S16" s="318"/>
      <c r="T16" s="318"/>
      <c r="U16" s="318"/>
      <c r="V16" s="318"/>
      <c r="W16" s="305"/>
      <c r="X16" s="54"/>
      <c r="Y16" s="461"/>
      <c r="Z16" s="43"/>
      <c r="AA16" s="134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80" t="s">
        <v>372</v>
      </c>
      <c r="AM16" s="150" t="s">
        <v>345</v>
      </c>
      <c r="AN16" s="151" t="s">
        <v>103</v>
      </c>
    </row>
    <row r="17" spans="1:40" ht="30" customHeight="1">
      <c r="A17" s="302"/>
      <c r="B17" s="310"/>
      <c r="C17" s="313"/>
      <c r="D17" s="322"/>
      <c r="E17" s="42">
        <v>4</v>
      </c>
      <c r="F17" s="175" t="s">
        <v>81</v>
      </c>
      <c r="G17" s="306"/>
      <c r="H17" s="319"/>
      <c r="I17" s="319"/>
      <c r="J17" s="326"/>
      <c r="K17" s="316"/>
      <c r="L17" s="316"/>
      <c r="M17" s="316"/>
      <c r="N17" s="319"/>
      <c r="O17" s="319"/>
      <c r="P17" s="319"/>
      <c r="Q17" s="319"/>
      <c r="R17" s="319"/>
      <c r="S17" s="319"/>
      <c r="T17" s="319"/>
      <c r="U17" s="319"/>
      <c r="V17" s="319"/>
      <c r="W17" s="306"/>
      <c r="X17" s="54"/>
      <c r="Y17" s="462"/>
      <c r="Z17" s="43"/>
      <c r="AA17" s="134"/>
      <c r="AB17" s="111"/>
      <c r="AC17" s="111"/>
      <c r="AD17" s="111"/>
      <c r="AE17" s="111"/>
      <c r="AF17" s="114" t="s">
        <v>82</v>
      </c>
      <c r="AG17" s="114" t="s">
        <v>82</v>
      </c>
      <c r="AH17" s="114" t="s">
        <v>82</v>
      </c>
      <c r="AI17" s="114" t="s">
        <v>82</v>
      </c>
      <c r="AJ17" s="111"/>
      <c r="AK17" s="111"/>
      <c r="AL17" s="180" t="s">
        <v>372</v>
      </c>
      <c r="AM17" s="150" t="s">
        <v>345</v>
      </c>
      <c r="AN17" s="151" t="s">
        <v>103</v>
      </c>
    </row>
    <row r="18" spans="1:40" ht="30" customHeight="1">
      <c r="A18" s="300">
        <v>4</v>
      </c>
      <c r="B18" s="308" t="s">
        <v>351</v>
      </c>
      <c r="C18" s="311" t="s">
        <v>352</v>
      </c>
      <c r="D18" s="320" t="s">
        <v>353</v>
      </c>
      <c r="E18" s="42">
        <v>1</v>
      </c>
      <c r="F18" s="175" t="s">
        <v>46</v>
      </c>
      <c r="G18" s="304" t="s">
        <v>354</v>
      </c>
      <c r="H18" s="317"/>
      <c r="I18" s="317"/>
      <c r="J18" s="324">
        <v>1117.8</v>
      </c>
      <c r="K18" s="314">
        <v>41778</v>
      </c>
      <c r="L18" s="314">
        <v>41821</v>
      </c>
      <c r="M18" s="314">
        <v>41832</v>
      </c>
      <c r="N18" s="317"/>
      <c r="O18" s="317"/>
      <c r="P18" s="317"/>
      <c r="Q18" s="317"/>
      <c r="R18" s="317"/>
      <c r="S18" s="317"/>
      <c r="T18" s="317"/>
      <c r="U18" s="317"/>
      <c r="V18" s="317"/>
      <c r="W18" s="304"/>
      <c r="X18" s="54"/>
      <c r="Y18" s="175"/>
      <c r="Z18" s="43">
        <v>1</v>
      </c>
      <c r="AA18" s="134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84" t="s">
        <v>113</v>
      </c>
      <c r="AM18" s="150" t="s">
        <v>345</v>
      </c>
      <c r="AN18" s="151" t="s">
        <v>120</v>
      </c>
    </row>
    <row r="19" spans="1:40" ht="30" customHeight="1">
      <c r="A19" s="301"/>
      <c r="B19" s="309"/>
      <c r="C19" s="312"/>
      <c r="D19" s="321"/>
      <c r="E19" s="42">
        <v>2</v>
      </c>
      <c r="F19" s="175" t="s">
        <v>52</v>
      </c>
      <c r="G19" s="305"/>
      <c r="H19" s="318"/>
      <c r="I19" s="318"/>
      <c r="J19" s="325"/>
      <c r="K19" s="315"/>
      <c r="L19" s="315"/>
      <c r="M19" s="315"/>
      <c r="N19" s="318"/>
      <c r="O19" s="318"/>
      <c r="P19" s="318"/>
      <c r="Q19" s="318"/>
      <c r="R19" s="318"/>
      <c r="S19" s="318"/>
      <c r="T19" s="318"/>
      <c r="U19" s="318"/>
      <c r="V19" s="318"/>
      <c r="W19" s="305"/>
      <c r="X19" s="54"/>
      <c r="Y19" s="175"/>
      <c r="Z19" s="43">
        <v>1</v>
      </c>
      <c r="AA19" s="134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84" t="s">
        <v>113</v>
      </c>
      <c r="AM19" s="150" t="s">
        <v>345</v>
      </c>
      <c r="AN19" s="151" t="s">
        <v>120</v>
      </c>
    </row>
    <row r="20" spans="1:40" ht="30" customHeight="1">
      <c r="A20" s="301"/>
      <c r="B20" s="309"/>
      <c r="C20" s="312"/>
      <c r="D20" s="321"/>
      <c r="E20" s="42">
        <v>3</v>
      </c>
      <c r="F20" s="175" t="s">
        <v>53</v>
      </c>
      <c r="G20" s="305"/>
      <c r="H20" s="318"/>
      <c r="I20" s="318"/>
      <c r="J20" s="325"/>
      <c r="K20" s="315"/>
      <c r="L20" s="315"/>
      <c r="M20" s="315"/>
      <c r="N20" s="318"/>
      <c r="O20" s="318"/>
      <c r="P20" s="318"/>
      <c r="Q20" s="318"/>
      <c r="R20" s="318"/>
      <c r="S20" s="318"/>
      <c r="T20" s="318"/>
      <c r="U20" s="318"/>
      <c r="V20" s="318"/>
      <c r="W20" s="305"/>
      <c r="X20" s="54"/>
      <c r="Y20" s="175"/>
      <c r="Z20" s="43">
        <v>1</v>
      </c>
      <c r="AA20" s="134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84" t="s">
        <v>113</v>
      </c>
      <c r="AM20" s="150" t="s">
        <v>345</v>
      </c>
      <c r="AN20" s="151" t="s">
        <v>120</v>
      </c>
    </row>
    <row r="21" spans="1:40" ht="30" customHeight="1">
      <c r="A21" s="302"/>
      <c r="B21" s="310"/>
      <c r="C21" s="313"/>
      <c r="D21" s="322"/>
      <c r="E21" s="42">
        <v>4</v>
      </c>
      <c r="F21" s="175" t="s">
        <v>81</v>
      </c>
      <c r="G21" s="306"/>
      <c r="H21" s="319"/>
      <c r="I21" s="319"/>
      <c r="J21" s="326"/>
      <c r="K21" s="316"/>
      <c r="L21" s="316"/>
      <c r="M21" s="316"/>
      <c r="N21" s="319"/>
      <c r="O21" s="319"/>
      <c r="P21" s="319"/>
      <c r="Q21" s="319"/>
      <c r="R21" s="319"/>
      <c r="S21" s="319"/>
      <c r="T21" s="319"/>
      <c r="U21" s="319"/>
      <c r="V21" s="319"/>
      <c r="W21" s="306"/>
      <c r="X21" s="54"/>
      <c r="Y21" s="175"/>
      <c r="Z21" s="43">
        <v>1</v>
      </c>
      <c r="AA21" s="134"/>
      <c r="AB21" s="111"/>
      <c r="AC21" s="111"/>
      <c r="AD21" s="111"/>
      <c r="AE21" s="111"/>
      <c r="AF21" s="114" t="s">
        <v>82</v>
      </c>
      <c r="AG21" s="114" t="s">
        <v>82</v>
      </c>
      <c r="AH21" s="114" t="s">
        <v>82</v>
      </c>
      <c r="AI21" s="114" t="s">
        <v>82</v>
      </c>
      <c r="AJ21" s="111"/>
      <c r="AK21" s="111"/>
      <c r="AL21" s="84" t="s">
        <v>113</v>
      </c>
      <c r="AM21" s="150" t="s">
        <v>345</v>
      </c>
      <c r="AN21" s="151" t="s">
        <v>120</v>
      </c>
    </row>
    <row r="22" spans="1:40" ht="30" customHeight="1">
      <c r="A22" s="300">
        <v>5</v>
      </c>
      <c r="B22" s="308" t="s">
        <v>355</v>
      </c>
      <c r="C22" s="311" t="s">
        <v>356</v>
      </c>
      <c r="D22" s="320" t="s">
        <v>357</v>
      </c>
      <c r="E22" s="42">
        <v>1</v>
      </c>
      <c r="F22" s="175" t="s">
        <v>46</v>
      </c>
      <c r="G22" s="304" t="s">
        <v>358</v>
      </c>
      <c r="H22" s="317"/>
      <c r="I22" s="317"/>
      <c r="J22" s="324">
        <v>1078.18</v>
      </c>
      <c r="K22" s="314">
        <v>41778</v>
      </c>
      <c r="L22" s="314">
        <v>41821</v>
      </c>
      <c r="M22" s="314">
        <v>41832</v>
      </c>
      <c r="N22" s="317"/>
      <c r="O22" s="317"/>
      <c r="P22" s="317"/>
      <c r="Q22" s="317"/>
      <c r="R22" s="317"/>
      <c r="S22" s="317"/>
      <c r="T22" s="317"/>
      <c r="U22" s="317"/>
      <c r="V22" s="317"/>
      <c r="W22" s="304"/>
      <c r="X22" s="175"/>
      <c r="Y22" s="175"/>
      <c r="Z22" s="43">
        <v>1</v>
      </c>
      <c r="AA22" s="134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84" t="s">
        <v>113</v>
      </c>
      <c r="AM22" s="150" t="s">
        <v>345</v>
      </c>
      <c r="AN22" s="151" t="s">
        <v>95</v>
      </c>
    </row>
    <row r="23" spans="1:40" ht="30" customHeight="1">
      <c r="A23" s="301"/>
      <c r="B23" s="309"/>
      <c r="C23" s="312"/>
      <c r="D23" s="321"/>
      <c r="E23" s="42">
        <v>2</v>
      </c>
      <c r="F23" s="175" t="s">
        <v>52</v>
      </c>
      <c r="G23" s="305"/>
      <c r="H23" s="318"/>
      <c r="I23" s="318"/>
      <c r="J23" s="325"/>
      <c r="K23" s="315"/>
      <c r="L23" s="315"/>
      <c r="M23" s="315"/>
      <c r="N23" s="318"/>
      <c r="O23" s="318"/>
      <c r="P23" s="318"/>
      <c r="Q23" s="318"/>
      <c r="R23" s="318"/>
      <c r="S23" s="318"/>
      <c r="T23" s="318"/>
      <c r="U23" s="318"/>
      <c r="V23" s="318"/>
      <c r="W23" s="305"/>
      <c r="X23" s="175"/>
      <c r="Y23" s="175"/>
      <c r="Z23" s="43">
        <v>1</v>
      </c>
      <c r="AA23" s="134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84" t="s">
        <v>113</v>
      </c>
      <c r="AM23" s="150" t="s">
        <v>345</v>
      </c>
      <c r="AN23" s="151" t="s">
        <v>95</v>
      </c>
    </row>
    <row r="24" spans="1:40" ht="30" customHeight="1">
      <c r="A24" s="301"/>
      <c r="B24" s="309"/>
      <c r="C24" s="312"/>
      <c r="D24" s="321"/>
      <c r="E24" s="42">
        <v>3</v>
      </c>
      <c r="F24" s="175" t="s">
        <v>53</v>
      </c>
      <c r="G24" s="305"/>
      <c r="H24" s="318"/>
      <c r="I24" s="318"/>
      <c r="J24" s="325"/>
      <c r="K24" s="315"/>
      <c r="L24" s="315"/>
      <c r="M24" s="315"/>
      <c r="N24" s="318"/>
      <c r="O24" s="318"/>
      <c r="P24" s="318"/>
      <c r="Q24" s="318"/>
      <c r="R24" s="318"/>
      <c r="S24" s="318"/>
      <c r="T24" s="318"/>
      <c r="U24" s="318"/>
      <c r="V24" s="318"/>
      <c r="W24" s="305"/>
      <c r="X24" s="175"/>
      <c r="Y24" s="175"/>
      <c r="Z24" s="43">
        <v>1</v>
      </c>
      <c r="AA24" s="134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84" t="s">
        <v>113</v>
      </c>
      <c r="AM24" s="150" t="s">
        <v>345</v>
      </c>
      <c r="AN24" s="151" t="s">
        <v>95</v>
      </c>
    </row>
    <row r="25" spans="1:40" ht="30" customHeight="1">
      <c r="A25" s="302"/>
      <c r="B25" s="310"/>
      <c r="C25" s="313"/>
      <c r="D25" s="322"/>
      <c r="E25" s="42">
        <v>4</v>
      </c>
      <c r="F25" s="175" t="s">
        <v>81</v>
      </c>
      <c r="G25" s="306"/>
      <c r="H25" s="319"/>
      <c r="I25" s="319"/>
      <c r="J25" s="326"/>
      <c r="K25" s="316"/>
      <c r="L25" s="316"/>
      <c r="M25" s="316"/>
      <c r="N25" s="319"/>
      <c r="O25" s="319"/>
      <c r="P25" s="319"/>
      <c r="Q25" s="319"/>
      <c r="R25" s="319"/>
      <c r="S25" s="319"/>
      <c r="T25" s="319"/>
      <c r="U25" s="319"/>
      <c r="V25" s="319"/>
      <c r="W25" s="306"/>
      <c r="X25" s="175"/>
      <c r="Y25" s="175"/>
      <c r="Z25" s="43">
        <v>1</v>
      </c>
      <c r="AA25" s="134"/>
      <c r="AB25" s="111"/>
      <c r="AC25" s="111"/>
      <c r="AD25" s="111"/>
      <c r="AE25" s="111"/>
      <c r="AF25" s="114" t="s">
        <v>82</v>
      </c>
      <c r="AG25" s="114" t="s">
        <v>82</v>
      </c>
      <c r="AH25" s="114" t="s">
        <v>82</v>
      </c>
      <c r="AI25" s="114" t="s">
        <v>82</v>
      </c>
      <c r="AJ25" s="111"/>
      <c r="AK25" s="111"/>
      <c r="AL25" s="84" t="s">
        <v>113</v>
      </c>
      <c r="AM25" s="150" t="s">
        <v>345</v>
      </c>
      <c r="AN25" s="151" t="s">
        <v>95</v>
      </c>
    </row>
    <row r="26" spans="1:40" ht="30" customHeight="1">
      <c r="A26" s="300">
        <v>6</v>
      </c>
      <c r="B26" s="308" t="s">
        <v>359</v>
      </c>
      <c r="C26" s="311" t="s">
        <v>300</v>
      </c>
      <c r="D26" s="320" t="s">
        <v>360</v>
      </c>
      <c r="E26" s="42">
        <v>1</v>
      </c>
      <c r="F26" s="175" t="s">
        <v>46</v>
      </c>
      <c r="G26" s="323" t="s">
        <v>361</v>
      </c>
      <c r="H26" s="169"/>
      <c r="I26" s="317"/>
      <c r="J26" s="324">
        <v>1041.5</v>
      </c>
      <c r="K26" s="314">
        <v>41778</v>
      </c>
      <c r="L26" s="314">
        <v>41821</v>
      </c>
      <c r="M26" s="314">
        <v>41832</v>
      </c>
      <c r="N26" s="317"/>
      <c r="O26" s="317"/>
      <c r="P26" s="317" t="s">
        <v>272</v>
      </c>
      <c r="Q26" s="317"/>
      <c r="R26" s="317"/>
      <c r="S26" s="317"/>
      <c r="T26" s="317"/>
      <c r="U26" s="317"/>
      <c r="V26" s="317"/>
      <c r="W26" s="304" t="s">
        <v>362</v>
      </c>
      <c r="X26" s="175"/>
      <c r="Y26" s="175"/>
      <c r="Z26" s="43">
        <v>1</v>
      </c>
      <c r="AA26" s="134"/>
      <c r="AB26" s="134"/>
      <c r="AC26" s="111"/>
      <c r="AD26" s="111"/>
      <c r="AE26" s="111"/>
      <c r="AF26" s="111"/>
      <c r="AG26" s="111"/>
      <c r="AH26" s="111"/>
      <c r="AI26" s="111"/>
      <c r="AJ26" s="111"/>
      <c r="AK26" s="135"/>
      <c r="AL26" s="84" t="s">
        <v>363</v>
      </c>
      <c r="AM26" s="150" t="s">
        <v>345</v>
      </c>
      <c r="AN26" s="151" t="s">
        <v>133</v>
      </c>
    </row>
    <row r="27" spans="1:40" ht="30" customHeight="1">
      <c r="A27" s="301"/>
      <c r="B27" s="309"/>
      <c r="C27" s="312"/>
      <c r="D27" s="321"/>
      <c r="E27" s="42">
        <v>2</v>
      </c>
      <c r="F27" s="175" t="s">
        <v>52</v>
      </c>
      <c r="G27" s="323"/>
      <c r="H27" s="169"/>
      <c r="I27" s="318"/>
      <c r="J27" s="325"/>
      <c r="K27" s="315"/>
      <c r="L27" s="315"/>
      <c r="M27" s="315"/>
      <c r="N27" s="318"/>
      <c r="O27" s="318"/>
      <c r="P27" s="318"/>
      <c r="Q27" s="318"/>
      <c r="R27" s="318"/>
      <c r="S27" s="318"/>
      <c r="T27" s="318"/>
      <c r="U27" s="318"/>
      <c r="V27" s="318"/>
      <c r="W27" s="305"/>
      <c r="X27" s="175"/>
      <c r="Y27" s="175"/>
      <c r="Z27" s="43"/>
      <c r="AA27" s="109"/>
      <c r="AB27" s="109">
        <v>1</v>
      </c>
      <c r="AC27" s="134"/>
      <c r="AD27" s="111"/>
      <c r="AE27" s="111"/>
      <c r="AF27" s="111"/>
      <c r="AG27" s="111"/>
      <c r="AH27" s="111"/>
      <c r="AI27" s="111"/>
      <c r="AJ27" s="111"/>
      <c r="AK27" s="135"/>
      <c r="AL27" s="84"/>
      <c r="AM27" s="150" t="s">
        <v>345</v>
      </c>
      <c r="AN27" s="151" t="s">
        <v>133</v>
      </c>
    </row>
    <row r="28" spans="1:40" ht="30" customHeight="1">
      <c r="A28" s="301"/>
      <c r="B28" s="309"/>
      <c r="C28" s="312"/>
      <c r="D28" s="321"/>
      <c r="E28" s="42">
        <v>3</v>
      </c>
      <c r="F28" s="175" t="s">
        <v>53</v>
      </c>
      <c r="G28" s="323"/>
      <c r="H28" s="169"/>
      <c r="I28" s="318"/>
      <c r="J28" s="325"/>
      <c r="K28" s="315"/>
      <c r="L28" s="315"/>
      <c r="M28" s="315"/>
      <c r="N28" s="318"/>
      <c r="O28" s="318"/>
      <c r="P28" s="318"/>
      <c r="Q28" s="318"/>
      <c r="R28" s="318"/>
      <c r="S28" s="318"/>
      <c r="T28" s="318"/>
      <c r="U28" s="318"/>
      <c r="V28" s="318"/>
      <c r="W28" s="305"/>
      <c r="X28" s="175"/>
      <c r="Y28" s="175"/>
      <c r="Z28" s="44"/>
      <c r="AA28" s="133"/>
      <c r="AB28" s="133"/>
      <c r="AC28" s="133"/>
      <c r="AD28" s="133"/>
      <c r="AE28" s="133"/>
      <c r="AF28" s="133"/>
      <c r="AG28" s="133">
        <v>1</v>
      </c>
      <c r="AH28" s="111"/>
      <c r="AI28" s="111"/>
      <c r="AJ28" s="111"/>
      <c r="AK28" s="135"/>
      <c r="AL28" s="84"/>
      <c r="AM28" s="150" t="s">
        <v>345</v>
      </c>
      <c r="AN28" s="151" t="s">
        <v>133</v>
      </c>
    </row>
    <row r="29" spans="1:40" ht="30" customHeight="1">
      <c r="A29" s="302"/>
      <c r="B29" s="310"/>
      <c r="C29" s="313"/>
      <c r="D29" s="322"/>
      <c r="E29" s="42">
        <v>4</v>
      </c>
      <c r="F29" s="175" t="s">
        <v>81</v>
      </c>
      <c r="G29" s="323"/>
      <c r="H29" s="174"/>
      <c r="I29" s="319"/>
      <c r="J29" s="326"/>
      <c r="K29" s="316"/>
      <c r="L29" s="316"/>
      <c r="M29" s="316"/>
      <c r="N29" s="319"/>
      <c r="O29" s="319"/>
      <c r="P29" s="319"/>
      <c r="Q29" s="319"/>
      <c r="R29" s="319"/>
      <c r="S29" s="319"/>
      <c r="T29" s="319"/>
      <c r="U29" s="319"/>
      <c r="V29" s="319"/>
      <c r="W29" s="306"/>
      <c r="X29" s="175"/>
      <c r="Y29" s="175"/>
      <c r="Z29" s="43"/>
      <c r="AA29" s="109"/>
      <c r="AB29" s="109"/>
      <c r="AC29" s="109"/>
      <c r="AD29" s="109">
        <v>1</v>
      </c>
      <c r="AE29" s="111"/>
      <c r="AF29" s="114" t="s">
        <v>82</v>
      </c>
      <c r="AG29" s="114" t="s">
        <v>82</v>
      </c>
      <c r="AH29" s="114" t="s">
        <v>82</v>
      </c>
      <c r="AI29" s="114" t="s">
        <v>82</v>
      </c>
      <c r="AJ29" s="111"/>
      <c r="AK29" s="135"/>
      <c r="AL29" s="84"/>
      <c r="AM29" s="150" t="s">
        <v>345</v>
      </c>
      <c r="AN29" s="151" t="s">
        <v>133</v>
      </c>
    </row>
  </sheetData>
  <mergeCells count="166">
    <mergeCell ref="AL3:AL5"/>
    <mergeCell ref="AM3:AM5"/>
    <mergeCell ref="AN3:AN5"/>
    <mergeCell ref="H4:H5"/>
    <mergeCell ref="I4:I5"/>
    <mergeCell ref="J4:J5"/>
    <mergeCell ref="K4:K5"/>
    <mergeCell ref="L4:L5"/>
    <mergeCell ref="M4:M5"/>
    <mergeCell ref="N4:N5"/>
    <mergeCell ref="AC4:AC5"/>
    <mergeCell ref="AD4:AE4"/>
    <mergeCell ref="AF4:AG4"/>
    <mergeCell ref="AH4:AI4"/>
    <mergeCell ref="AJ4:AJ5"/>
    <mergeCell ref="AK4:AK5"/>
    <mergeCell ref="T4:T5"/>
    <mergeCell ref="U4:U5"/>
    <mergeCell ref="V4:V5"/>
    <mergeCell ref="Z4:Z5"/>
    <mergeCell ref="AA4:AA5"/>
    <mergeCell ref="AB4:AB5"/>
    <mergeCell ref="P3:P5"/>
    <mergeCell ref="W3:W5"/>
    <mergeCell ref="X3:X5"/>
    <mergeCell ref="Y3:Y5"/>
    <mergeCell ref="Z3:AK3"/>
    <mergeCell ref="O4:O5"/>
    <mergeCell ref="Q4:Q5"/>
    <mergeCell ref="R4:R5"/>
    <mergeCell ref="S4:S5"/>
    <mergeCell ref="W26:W29"/>
    <mergeCell ref="B1:AN1"/>
    <mergeCell ref="B2:AN2"/>
    <mergeCell ref="S26:S29"/>
    <mergeCell ref="T26:T29"/>
    <mergeCell ref="U26:U29"/>
    <mergeCell ref="S22:S25"/>
    <mergeCell ref="T22:T25"/>
    <mergeCell ref="U22:U25"/>
    <mergeCell ref="V22:V25"/>
    <mergeCell ref="V26:V29"/>
    <mergeCell ref="W22:W25"/>
    <mergeCell ref="M22:M25"/>
    <mergeCell ref="N22:N25"/>
    <mergeCell ref="O22:O25"/>
    <mergeCell ref="P22:P25"/>
    <mergeCell ref="Q22:Q25"/>
    <mergeCell ref="A3:A5"/>
    <mergeCell ref="B3:B5"/>
    <mergeCell ref="C3:C5"/>
    <mergeCell ref="D3:D5"/>
    <mergeCell ref="E3:E5"/>
    <mergeCell ref="F3:F5"/>
    <mergeCell ref="P26:P29"/>
    <mergeCell ref="Q26:Q29"/>
    <mergeCell ref="R26:R29"/>
    <mergeCell ref="J26:J29"/>
    <mergeCell ref="K26:K29"/>
    <mergeCell ref="L26:L29"/>
    <mergeCell ref="M26:M29"/>
    <mergeCell ref="N26:N29"/>
    <mergeCell ref="O26:O29"/>
    <mergeCell ref="A26:A29"/>
    <mergeCell ref="B26:B29"/>
    <mergeCell ref="G3:G5"/>
    <mergeCell ref="C26:C29"/>
    <mergeCell ref="D26:D29"/>
    <mergeCell ref="G26:G29"/>
    <mergeCell ref="I26:I29"/>
    <mergeCell ref="R22:R25"/>
    <mergeCell ref="L22:L25"/>
    <mergeCell ref="S18:S21"/>
    <mergeCell ref="T18:T21"/>
    <mergeCell ref="U18:U21"/>
    <mergeCell ref="V18:V21"/>
    <mergeCell ref="K18:K21"/>
    <mergeCell ref="L18:L21"/>
    <mergeCell ref="M18:M21"/>
    <mergeCell ref="N18:N21"/>
    <mergeCell ref="O18:O21"/>
    <mergeCell ref="P18:P21"/>
    <mergeCell ref="A22:A25"/>
    <mergeCell ref="B22:B25"/>
    <mergeCell ref="C22:C25"/>
    <mergeCell ref="D22:D25"/>
    <mergeCell ref="G22:G25"/>
    <mergeCell ref="H22:H25"/>
    <mergeCell ref="I22:I25"/>
    <mergeCell ref="J22:J25"/>
    <mergeCell ref="K22:K25"/>
    <mergeCell ref="Y14:Y17"/>
    <mergeCell ref="A18:A21"/>
    <mergeCell ref="B18:B21"/>
    <mergeCell ref="C18:C21"/>
    <mergeCell ref="D18:D21"/>
    <mergeCell ref="G18:G21"/>
    <mergeCell ref="H18:H21"/>
    <mergeCell ref="I18:I21"/>
    <mergeCell ref="J18:J21"/>
    <mergeCell ref="Q14:Q17"/>
    <mergeCell ref="R14:R17"/>
    <mergeCell ref="S14:S17"/>
    <mergeCell ref="T14:T17"/>
    <mergeCell ref="U14:U17"/>
    <mergeCell ref="V14:V17"/>
    <mergeCell ref="K14:K17"/>
    <mergeCell ref="L14:L17"/>
    <mergeCell ref="M14:M17"/>
    <mergeCell ref="N14:N17"/>
    <mergeCell ref="O14:O17"/>
    <mergeCell ref="P14:P17"/>
    <mergeCell ref="W18:W21"/>
    <mergeCell ref="Q18:Q21"/>
    <mergeCell ref="R18:R21"/>
    <mergeCell ref="W10:W13"/>
    <mergeCell ref="A14:A17"/>
    <mergeCell ref="B14:B17"/>
    <mergeCell ref="C14:C17"/>
    <mergeCell ref="D14:D17"/>
    <mergeCell ref="G14:G17"/>
    <mergeCell ref="H14:H17"/>
    <mergeCell ref="I14:I17"/>
    <mergeCell ref="J14:J17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N10:N13"/>
    <mergeCell ref="A10:A13"/>
    <mergeCell ref="B10:B13"/>
    <mergeCell ref="C10:C13"/>
    <mergeCell ref="W14:W17"/>
    <mergeCell ref="O10:O13"/>
    <mergeCell ref="U6:U9"/>
    <mergeCell ref="V6:V9"/>
    <mergeCell ref="D10:D13"/>
    <mergeCell ref="G10:G13"/>
    <mergeCell ref="H10:H13"/>
    <mergeCell ref="I10:I13"/>
    <mergeCell ref="O6:O9"/>
    <mergeCell ref="P6:P9"/>
    <mergeCell ref="I6:I9"/>
    <mergeCell ref="J6:J9"/>
    <mergeCell ref="K6:K9"/>
    <mergeCell ref="L6:L9"/>
    <mergeCell ref="M6:M9"/>
    <mergeCell ref="N6:N9"/>
    <mergeCell ref="V10:V13"/>
    <mergeCell ref="W6:W9"/>
    <mergeCell ref="Q6:Q9"/>
    <mergeCell ref="R6:R9"/>
    <mergeCell ref="S6:S9"/>
    <mergeCell ref="T6:T9"/>
    <mergeCell ref="A6:A9"/>
    <mergeCell ref="B6:B9"/>
    <mergeCell ref="C6:C9"/>
    <mergeCell ref="D6:D9"/>
    <mergeCell ref="G6:G9"/>
    <mergeCell ref="H6:H9"/>
  </mergeCells>
  <pageMargins left="0.19685039370078741" right="0.19685039370078741" top="0.19685039370078741" bottom="0.19685039370078741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21"/>
  <sheetViews>
    <sheetView view="pageBreakPreview" zoomScaleNormal="100" zoomScaleSheetLayoutView="100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5" customWidth="1"/>
    <col min="2" max="2" width="7.28515625" customWidth="1"/>
    <col min="3" max="3" width="11.5703125" customWidth="1"/>
    <col min="4" max="4" width="12.28515625" customWidth="1"/>
    <col min="5" max="5" width="4" customWidth="1"/>
    <col min="6" max="6" width="20.85546875" customWidth="1"/>
    <col min="7" max="7" width="20" hidden="1" customWidth="1"/>
    <col min="8" max="22" width="0" hidden="1" customWidth="1"/>
    <col min="23" max="23" width="13.140625" hidden="1" customWidth="1"/>
    <col min="24" max="37" width="3.7109375" customWidth="1"/>
    <col min="39" max="39" width="0" hidden="1" customWidth="1"/>
    <col min="40" max="40" width="10.5703125" customWidth="1"/>
  </cols>
  <sheetData>
    <row r="1" spans="1:40" ht="20.25">
      <c r="A1" s="1"/>
      <c r="B1" s="409" t="s">
        <v>0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</row>
    <row r="2" spans="1:40" ht="18">
      <c r="A2" s="2"/>
      <c r="B2" s="410" t="s">
        <v>387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410"/>
      <c r="AG2" s="410"/>
      <c r="AH2" s="410"/>
      <c r="AI2" s="410"/>
      <c r="AJ2" s="410"/>
      <c r="AK2" s="410"/>
      <c r="AL2" s="410"/>
      <c r="AM2" s="411"/>
      <c r="AN2" s="411"/>
    </row>
    <row r="3" spans="1:40">
      <c r="A3" s="286" t="s">
        <v>2</v>
      </c>
      <c r="B3" s="286" t="s">
        <v>3</v>
      </c>
      <c r="C3" s="451" t="s">
        <v>4</v>
      </c>
      <c r="D3" s="286" t="s">
        <v>5</v>
      </c>
      <c r="E3" s="445" t="s">
        <v>370</v>
      </c>
      <c r="F3" s="445" t="s">
        <v>6</v>
      </c>
      <c r="G3" s="445" t="s">
        <v>7</v>
      </c>
      <c r="H3" s="157"/>
      <c r="I3" s="157"/>
      <c r="J3" s="157"/>
      <c r="K3" s="157"/>
      <c r="L3" s="157"/>
      <c r="M3" s="157"/>
      <c r="N3" s="157"/>
      <c r="O3" s="157"/>
      <c r="P3" s="286" t="s">
        <v>8</v>
      </c>
      <c r="Q3" s="157"/>
      <c r="R3" s="157"/>
      <c r="S3" s="157"/>
      <c r="T3" s="157"/>
      <c r="U3" s="157"/>
      <c r="V3" s="157"/>
      <c r="W3" s="286" t="s">
        <v>9</v>
      </c>
      <c r="X3" s="445" t="s">
        <v>10</v>
      </c>
      <c r="Y3" s="445" t="s">
        <v>11</v>
      </c>
      <c r="Z3" s="286" t="s">
        <v>12</v>
      </c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448" t="s">
        <v>36</v>
      </c>
      <c r="AM3" s="287" t="s">
        <v>37</v>
      </c>
      <c r="AN3" s="287" t="s">
        <v>43</v>
      </c>
    </row>
    <row r="4" spans="1:40" ht="15" customHeight="1">
      <c r="A4" s="286"/>
      <c r="B4" s="286"/>
      <c r="C4" s="452"/>
      <c r="D4" s="286"/>
      <c r="E4" s="446"/>
      <c r="F4" s="446"/>
      <c r="G4" s="446"/>
      <c r="H4" s="286" t="s">
        <v>13</v>
      </c>
      <c r="I4" s="408" t="s">
        <v>14</v>
      </c>
      <c r="J4" s="408" t="s">
        <v>15</v>
      </c>
      <c r="K4" s="286" t="s">
        <v>16</v>
      </c>
      <c r="L4" s="286" t="s">
        <v>17</v>
      </c>
      <c r="M4" s="286" t="s">
        <v>18</v>
      </c>
      <c r="N4" s="286" t="s">
        <v>19</v>
      </c>
      <c r="O4" s="286" t="s">
        <v>20</v>
      </c>
      <c r="P4" s="286"/>
      <c r="Q4" s="408" t="s">
        <v>21</v>
      </c>
      <c r="R4" s="408" t="s">
        <v>22</v>
      </c>
      <c r="S4" s="286" t="s">
        <v>23</v>
      </c>
      <c r="T4" s="286" t="s">
        <v>24</v>
      </c>
      <c r="U4" s="286" t="s">
        <v>25</v>
      </c>
      <c r="V4" s="286" t="s">
        <v>26</v>
      </c>
      <c r="W4" s="286"/>
      <c r="X4" s="446"/>
      <c r="Y4" s="446"/>
      <c r="Z4" s="286" t="s">
        <v>27</v>
      </c>
      <c r="AA4" s="286" t="s">
        <v>28</v>
      </c>
      <c r="AB4" s="286" t="s">
        <v>29</v>
      </c>
      <c r="AC4" s="286" t="s">
        <v>30</v>
      </c>
      <c r="AD4" s="287" t="s">
        <v>31</v>
      </c>
      <c r="AE4" s="287"/>
      <c r="AF4" s="287" t="s">
        <v>32</v>
      </c>
      <c r="AG4" s="287"/>
      <c r="AH4" s="287" t="s">
        <v>33</v>
      </c>
      <c r="AI4" s="287"/>
      <c r="AJ4" s="287" t="s">
        <v>34</v>
      </c>
      <c r="AK4" s="287" t="s">
        <v>35</v>
      </c>
      <c r="AL4" s="449"/>
      <c r="AM4" s="287"/>
      <c r="AN4" s="287"/>
    </row>
    <row r="5" spans="1:40" ht="39.75" customHeight="1">
      <c r="A5" s="286"/>
      <c r="B5" s="286"/>
      <c r="C5" s="453"/>
      <c r="D5" s="286"/>
      <c r="E5" s="447"/>
      <c r="F5" s="447"/>
      <c r="G5" s="447"/>
      <c r="H5" s="286"/>
      <c r="I5" s="408"/>
      <c r="J5" s="408"/>
      <c r="K5" s="286"/>
      <c r="L5" s="286"/>
      <c r="M5" s="286"/>
      <c r="N5" s="286"/>
      <c r="O5" s="286"/>
      <c r="P5" s="286"/>
      <c r="Q5" s="408"/>
      <c r="R5" s="408"/>
      <c r="S5" s="286"/>
      <c r="T5" s="286"/>
      <c r="U5" s="286"/>
      <c r="V5" s="286"/>
      <c r="W5" s="286"/>
      <c r="X5" s="447"/>
      <c r="Y5" s="447"/>
      <c r="Z5" s="286"/>
      <c r="AA5" s="286"/>
      <c r="AB5" s="286"/>
      <c r="AC5" s="286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87"/>
      <c r="AK5" s="287"/>
      <c r="AL5" s="450"/>
      <c r="AM5" s="287"/>
      <c r="AN5" s="287"/>
    </row>
    <row r="6" spans="1:40" ht="35.1" customHeight="1">
      <c r="A6" s="300">
        <v>1</v>
      </c>
      <c r="B6" s="308" t="s">
        <v>323</v>
      </c>
      <c r="C6" s="311" t="s">
        <v>147</v>
      </c>
      <c r="D6" s="320" t="s">
        <v>324</v>
      </c>
      <c r="E6" s="32">
        <v>1</v>
      </c>
      <c r="F6" s="175" t="s">
        <v>46</v>
      </c>
      <c r="G6" s="304" t="s">
        <v>325</v>
      </c>
      <c r="H6" s="317"/>
      <c r="I6" s="327"/>
      <c r="J6" s="324">
        <v>1105.76</v>
      </c>
      <c r="K6" s="314">
        <v>41778</v>
      </c>
      <c r="L6" s="314">
        <v>41821</v>
      </c>
      <c r="M6" s="314">
        <v>41832</v>
      </c>
      <c r="N6" s="317"/>
      <c r="O6" s="317"/>
      <c r="P6" s="317"/>
      <c r="Q6" s="327"/>
      <c r="R6" s="327"/>
      <c r="S6" s="317"/>
      <c r="T6" s="327"/>
      <c r="U6" s="317"/>
      <c r="V6" s="327"/>
      <c r="W6" s="304" t="s">
        <v>326</v>
      </c>
      <c r="X6" s="175"/>
      <c r="Y6" s="175"/>
      <c r="Z6" s="33"/>
      <c r="AA6" s="110"/>
      <c r="AB6" s="110"/>
      <c r="AC6" s="123"/>
      <c r="AD6" s="123"/>
      <c r="AE6" s="123">
        <v>1</v>
      </c>
      <c r="AF6" s="134"/>
      <c r="AG6" s="134"/>
      <c r="AH6" s="134"/>
      <c r="AI6" s="124"/>
      <c r="AJ6" s="124"/>
      <c r="AK6" s="124"/>
      <c r="AL6" s="88"/>
      <c r="AM6" s="155" t="s">
        <v>327</v>
      </c>
      <c r="AN6" s="156" t="s">
        <v>153</v>
      </c>
    </row>
    <row r="7" spans="1:40" ht="35.1" customHeight="1">
      <c r="A7" s="301"/>
      <c r="B7" s="309"/>
      <c r="C7" s="312"/>
      <c r="D7" s="321"/>
      <c r="E7" s="32">
        <v>2</v>
      </c>
      <c r="F7" s="175" t="s">
        <v>52</v>
      </c>
      <c r="G7" s="305"/>
      <c r="H7" s="318"/>
      <c r="I7" s="328"/>
      <c r="J7" s="325"/>
      <c r="K7" s="315"/>
      <c r="L7" s="315"/>
      <c r="M7" s="315"/>
      <c r="N7" s="318"/>
      <c r="O7" s="318"/>
      <c r="P7" s="318"/>
      <c r="Q7" s="328"/>
      <c r="R7" s="328"/>
      <c r="S7" s="318"/>
      <c r="T7" s="328"/>
      <c r="U7" s="318"/>
      <c r="V7" s="328"/>
      <c r="W7" s="305"/>
      <c r="X7" s="175"/>
      <c r="Y7" s="175"/>
      <c r="Z7" s="33"/>
      <c r="AA7" s="110"/>
      <c r="AB7" s="123"/>
      <c r="AC7" s="123">
        <v>1</v>
      </c>
      <c r="AD7" s="146"/>
      <c r="AE7" s="111"/>
      <c r="AF7" s="134"/>
      <c r="AG7" s="134"/>
      <c r="AH7" s="134"/>
      <c r="AI7" s="124"/>
      <c r="AJ7" s="124"/>
      <c r="AK7" s="124"/>
      <c r="AL7" s="88"/>
      <c r="AM7" s="155" t="s">
        <v>327</v>
      </c>
      <c r="AN7" s="156" t="s">
        <v>153</v>
      </c>
    </row>
    <row r="8" spans="1:40" ht="35.1" customHeight="1">
      <c r="A8" s="301"/>
      <c r="B8" s="309"/>
      <c r="C8" s="312"/>
      <c r="D8" s="321"/>
      <c r="E8" s="32">
        <v>3</v>
      </c>
      <c r="F8" s="175" t="s">
        <v>53</v>
      </c>
      <c r="G8" s="305"/>
      <c r="H8" s="318"/>
      <c r="I8" s="328"/>
      <c r="J8" s="325"/>
      <c r="K8" s="315"/>
      <c r="L8" s="315"/>
      <c r="M8" s="315"/>
      <c r="N8" s="318"/>
      <c r="O8" s="318"/>
      <c r="P8" s="318"/>
      <c r="Q8" s="328"/>
      <c r="R8" s="328"/>
      <c r="S8" s="318"/>
      <c r="T8" s="328"/>
      <c r="U8" s="318"/>
      <c r="V8" s="328"/>
      <c r="W8" s="305"/>
      <c r="X8" s="175"/>
      <c r="Y8" s="175"/>
      <c r="Z8" s="33"/>
      <c r="AA8" s="110"/>
      <c r="AB8" s="110"/>
      <c r="AC8" s="123"/>
      <c r="AD8" s="123"/>
      <c r="AE8" s="123">
        <v>1</v>
      </c>
      <c r="AF8" s="134"/>
      <c r="AG8" s="134"/>
      <c r="AH8" s="134"/>
      <c r="AI8" s="124"/>
      <c r="AJ8" s="124"/>
      <c r="AK8" s="124"/>
      <c r="AL8" s="88"/>
      <c r="AM8" s="155" t="s">
        <v>327</v>
      </c>
      <c r="AN8" s="156" t="s">
        <v>153</v>
      </c>
    </row>
    <row r="9" spans="1:40" ht="35.1" customHeight="1">
      <c r="A9" s="302"/>
      <c r="B9" s="310"/>
      <c r="C9" s="313"/>
      <c r="D9" s="322"/>
      <c r="E9" s="32">
        <v>4</v>
      </c>
      <c r="F9" s="175" t="s">
        <v>81</v>
      </c>
      <c r="G9" s="306"/>
      <c r="H9" s="319"/>
      <c r="I9" s="329"/>
      <c r="J9" s="326"/>
      <c r="K9" s="316"/>
      <c r="L9" s="316"/>
      <c r="M9" s="316"/>
      <c r="N9" s="319"/>
      <c r="O9" s="319"/>
      <c r="P9" s="319"/>
      <c r="Q9" s="329"/>
      <c r="R9" s="329"/>
      <c r="S9" s="319"/>
      <c r="T9" s="329"/>
      <c r="U9" s="319"/>
      <c r="V9" s="329"/>
      <c r="W9" s="306"/>
      <c r="X9" s="175"/>
      <c r="Y9" s="175"/>
      <c r="Z9" s="41"/>
      <c r="AA9" s="123"/>
      <c r="AB9" s="123">
        <v>1</v>
      </c>
      <c r="AC9" s="111"/>
      <c r="AD9" s="111"/>
      <c r="AE9" s="111"/>
      <c r="AF9" s="106" t="s">
        <v>82</v>
      </c>
      <c r="AG9" s="106" t="s">
        <v>82</v>
      </c>
      <c r="AH9" s="106" t="s">
        <v>82</v>
      </c>
      <c r="AI9" s="106" t="s">
        <v>82</v>
      </c>
      <c r="AJ9" s="111"/>
      <c r="AK9" s="111"/>
      <c r="AL9" s="88"/>
      <c r="AM9" s="155" t="s">
        <v>327</v>
      </c>
      <c r="AN9" s="156" t="s">
        <v>153</v>
      </c>
    </row>
    <row r="10" spans="1:40" ht="35.1" customHeight="1">
      <c r="A10" s="303">
        <v>2</v>
      </c>
      <c r="B10" s="341" t="s">
        <v>328</v>
      </c>
      <c r="C10" s="342" t="s">
        <v>194</v>
      </c>
      <c r="D10" s="343" t="s">
        <v>329</v>
      </c>
      <c r="E10" s="32">
        <v>1</v>
      </c>
      <c r="F10" s="175" t="s">
        <v>46</v>
      </c>
      <c r="G10" s="333" t="s">
        <v>330</v>
      </c>
      <c r="H10" s="332"/>
      <c r="I10" s="332"/>
      <c r="J10" s="344">
        <v>1124.7</v>
      </c>
      <c r="K10" s="334">
        <v>41778</v>
      </c>
      <c r="L10" s="334">
        <v>41821</v>
      </c>
      <c r="M10" s="334">
        <v>41832</v>
      </c>
      <c r="N10" s="332"/>
      <c r="O10" s="332"/>
      <c r="P10" s="332" t="s">
        <v>331</v>
      </c>
      <c r="Q10" s="331"/>
      <c r="R10" s="331"/>
      <c r="S10" s="332"/>
      <c r="T10" s="332"/>
      <c r="U10" s="332"/>
      <c r="V10" s="332"/>
      <c r="W10" s="333" t="s">
        <v>332</v>
      </c>
      <c r="X10" s="175"/>
      <c r="Y10" s="175"/>
      <c r="Z10" s="41"/>
      <c r="AA10" s="123"/>
      <c r="AB10" s="123"/>
      <c r="AC10" s="110"/>
      <c r="AD10" s="110"/>
      <c r="AE10" s="123"/>
      <c r="AF10" s="123"/>
      <c r="AG10" s="123">
        <v>1</v>
      </c>
      <c r="AH10" s="111"/>
      <c r="AI10" s="111"/>
      <c r="AJ10" s="111"/>
      <c r="AK10" s="111"/>
      <c r="AL10" s="84"/>
      <c r="AM10" s="155" t="s">
        <v>327</v>
      </c>
      <c r="AN10" s="156" t="s">
        <v>153</v>
      </c>
    </row>
    <row r="11" spans="1:40" ht="35.1" customHeight="1">
      <c r="A11" s="303"/>
      <c r="B11" s="341"/>
      <c r="C11" s="342"/>
      <c r="D11" s="343"/>
      <c r="E11" s="32">
        <v>2</v>
      </c>
      <c r="F11" s="175" t="s">
        <v>52</v>
      </c>
      <c r="G11" s="333"/>
      <c r="H11" s="332"/>
      <c r="I11" s="332"/>
      <c r="J11" s="344"/>
      <c r="K11" s="334"/>
      <c r="L11" s="334"/>
      <c r="M11" s="334"/>
      <c r="N11" s="332"/>
      <c r="O11" s="332"/>
      <c r="P11" s="332"/>
      <c r="Q11" s="331"/>
      <c r="R11" s="331"/>
      <c r="S11" s="332"/>
      <c r="T11" s="332"/>
      <c r="U11" s="332"/>
      <c r="V11" s="332"/>
      <c r="W11" s="333"/>
      <c r="X11" s="175"/>
      <c r="Y11" s="175"/>
      <c r="Z11" s="41"/>
      <c r="AA11" s="123"/>
      <c r="AB11" s="110"/>
      <c r="AC11" s="110"/>
      <c r="AD11" s="110"/>
      <c r="AE11" s="123"/>
      <c r="AF11" s="123"/>
      <c r="AG11" s="123">
        <v>1</v>
      </c>
      <c r="AH11" s="111"/>
      <c r="AI11" s="111"/>
      <c r="AJ11" s="111"/>
      <c r="AK11" s="111"/>
      <c r="AL11" s="84"/>
      <c r="AM11" s="155" t="s">
        <v>327</v>
      </c>
      <c r="AN11" s="156" t="s">
        <v>153</v>
      </c>
    </row>
    <row r="12" spans="1:40" ht="35.1" customHeight="1">
      <c r="A12" s="303"/>
      <c r="B12" s="341"/>
      <c r="C12" s="342"/>
      <c r="D12" s="343"/>
      <c r="E12" s="32">
        <v>3</v>
      </c>
      <c r="F12" s="175" t="s">
        <v>53</v>
      </c>
      <c r="G12" s="333"/>
      <c r="H12" s="332"/>
      <c r="I12" s="332"/>
      <c r="J12" s="344"/>
      <c r="K12" s="334"/>
      <c r="L12" s="334"/>
      <c r="M12" s="334"/>
      <c r="N12" s="332"/>
      <c r="O12" s="332"/>
      <c r="P12" s="332"/>
      <c r="Q12" s="331"/>
      <c r="R12" s="331"/>
      <c r="S12" s="332"/>
      <c r="T12" s="332"/>
      <c r="U12" s="332"/>
      <c r="V12" s="332"/>
      <c r="W12" s="333"/>
      <c r="X12" s="175"/>
      <c r="Y12" s="175"/>
      <c r="Z12" s="41"/>
      <c r="AA12" s="123"/>
      <c r="AB12" s="123"/>
      <c r="AC12" s="123">
        <v>1</v>
      </c>
      <c r="AD12" s="111"/>
      <c r="AE12" s="111"/>
      <c r="AF12" s="111"/>
      <c r="AG12" s="111"/>
      <c r="AH12" s="111"/>
      <c r="AI12" s="111"/>
      <c r="AJ12" s="111"/>
      <c r="AK12" s="111"/>
      <c r="AL12" s="84"/>
      <c r="AM12" s="155" t="s">
        <v>327</v>
      </c>
      <c r="AN12" s="156" t="s">
        <v>153</v>
      </c>
    </row>
    <row r="13" spans="1:40" ht="35.1" customHeight="1">
      <c r="A13" s="303"/>
      <c r="B13" s="341"/>
      <c r="C13" s="342"/>
      <c r="D13" s="343"/>
      <c r="E13" s="32">
        <v>4</v>
      </c>
      <c r="F13" s="175" t="s">
        <v>81</v>
      </c>
      <c r="G13" s="333"/>
      <c r="H13" s="332"/>
      <c r="I13" s="332"/>
      <c r="J13" s="344"/>
      <c r="K13" s="334"/>
      <c r="L13" s="334"/>
      <c r="M13" s="334"/>
      <c r="N13" s="332"/>
      <c r="O13" s="332"/>
      <c r="P13" s="332"/>
      <c r="Q13" s="331"/>
      <c r="R13" s="331"/>
      <c r="S13" s="332"/>
      <c r="T13" s="332"/>
      <c r="U13" s="332"/>
      <c r="V13" s="332"/>
      <c r="W13" s="333"/>
      <c r="X13" s="175"/>
      <c r="Y13" s="175"/>
      <c r="Z13" s="41"/>
      <c r="AA13" s="123"/>
      <c r="AB13" s="123">
        <v>1</v>
      </c>
      <c r="AC13" s="146"/>
      <c r="AD13" s="111"/>
      <c r="AE13" s="111"/>
      <c r="AF13" s="106" t="s">
        <v>82</v>
      </c>
      <c r="AG13" s="106" t="s">
        <v>82</v>
      </c>
      <c r="AH13" s="106" t="s">
        <v>82</v>
      </c>
      <c r="AI13" s="106" t="s">
        <v>82</v>
      </c>
      <c r="AJ13" s="111"/>
      <c r="AK13" s="111"/>
      <c r="AL13" s="84"/>
      <c r="AM13" s="155" t="s">
        <v>327</v>
      </c>
      <c r="AN13" s="156" t="s">
        <v>153</v>
      </c>
    </row>
    <row r="14" spans="1:40" ht="35.1" customHeight="1">
      <c r="A14" s="300">
        <v>3</v>
      </c>
      <c r="B14" s="308" t="s">
        <v>333</v>
      </c>
      <c r="C14" s="311" t="s">
        <v>135</v>
      </c>
      <c r="D14" s="320" t="s">
        <v>334</v>
      </c>
      <c r="E14" s="32">
        <v>1</v>
      </c>
      <c r="F14" s="175" t="s">
        <v>46</v>
      </c>
      <c r="G14" s="304" t="s">
        <v>335</v>
      </c>
      <c r="H14" s="317"/>
      <c r="I14" s="317"/>
      <c r="J14" s="324">
        <v>1071.2</v>
      </c>
      <c r="K14" s="314">
        <v>41778</v>
      </c>
      <c r="L14" s="314">
        <v>41821</v>
      </c>
      <c r="M14" s="314">
        <v>41832</v>
      </c>
      <c r="N14" s="317"/>
      <c r="O14" s="317"/>
      <c r="P14" s="317"/>
      <c r="Q14" s="327"/>
      <c r="R14" s="327"/>
      <c r="S14" s="317"/>
      <c r="T14" s="317"/>
      <c r="U14" s="317"/>
      <c r="V14" s="317"/>
      <c r="W14" s="304" t="s">
        <v>336</v>
      </c>
      <c r="X14" s="175"/>
      <c r="Y14" s="175"/>
      <c r="Z14" s="41"/>
      <c r="AA14" s="137"/>
      <c r="AB14" s="123"/>
      <c r="AC14" s="123"/>
      <c r="AD14" s="123"/>
      <c r="AE14" s="123">
        <v>1</v>
      </c>
      <c r="AF14" s="111"/>
      <c r="AG14" s="111"/>
      <c r="AH14" s="111"/>
      <c r="AI14" s="111"/>
      <c r="AJ14" s="111"/>
      <c r="AK14" s="111"/>
      <c r="AL14" s="84"/>
      <c r="AM14" s="155" t="s">
        <v>327</v>
      </c>
      <c r="AN14" s="156" t="s">
        <v>74</v>
      </c>
    </row>
    <row r="15" spans="1:40" ht="35.1" customHeight="1">
      <c r="A15" s="301"/>
      <c r="B15" s="309"/>
      <c r="C15" s="312"/>
      <c r="D15" s="321"/>
      <c r="E15" s="32">
        <v>2</v>
      </c>
      <c r="F15" s="175" t="s">
        <v>52</v>
      </c>
      <c r="G15" s="305"/>
      <c r="H15" s="318"/>
      <c r="I15" s="318"/>
      <c r="J15" s="325"/>
      <c r="K15" s="315"/>
      <c r="L15" s="315"/>
      <c r="M15" s="315"/>
      <c r="N15" s="318"/>
      <c r="O15" s="318"/>
      <c r="P15" s="318"/>
      <c r="Q15" s="328"/>
      <c r="R15" s="328"/>
      <c r="S15" s="318"/>
      <c r="T15" s="318"/>
      <c r="U15" s="318"/>
      <c r="V15" s="318"/>
      <c r="W15" s="305"/>
      <c r="X15" s="175"/>
      <c r="Y15" s="175"/>
      <c r="Z15" s="41"/>
      <c r="AA15" s="137"/>
      <c r="AB15" s="123"/>
      <c r="AC15" s="123"/>
      <c r="AD15" s="123"/>
      <c r="AE15" s="123">
        <v>1</v>
      </c>
      <c r="AF15" s="111"/>
      <c r="AG15" s="111"/>
      <c r="AH15" s="111"/>
      <c r="AI15" s="111"/>
      <c r="AJ15" s="111"/>
      <c r="AK15" s="111"/>
      <c r="AL15" s="84"/>
      <c r="AM15" s="155" t="s">
        <v>327</v>
      </c>
      <c r="AN15" s="156" t="s">
        <v>74</v>
      </c>
    </row>
    <row r="16" spans="1:40" ht="35.1" customHeight="1">
      <c r="A16" s="301"/>
      <c r="B16" s="309"/>
      <c r="C16" s="312"/>
      <c r="D16" s="321"/>
      <c r="E16" s="32">
        <v>3</v>
      </c>
      <c r="F16" s="175" t="s">
        <v>53</v>
      </c>
      <c r="G16" s="305"/>
      <c r="H16" s="318"/>
      <c r="I16" s="318"/>
      <c r="J16" s="325"/>
      <c r="K16" s="315"/>
      <c r="L16" s="315"/>
      <c r="M16" s="315"/>
      <c r="N16" s="318"/>
      <c r="O16" s="318"/>
      <c r="P16" s="318"/>
      <c r="Q16" s="328"/>
      <c r="R16" s="328"/>
      <c r="S16" s="318"/>
      <c r="T16" s="318"/>
      <c r="U16" s="318"/>
      <c r="V16" s="318"/>
      <c r="W16" s="305"/>
      <c r="X16" s="175"/>
      <c r="Y16" s="175"/>
      <c r="Z16" s="41"/>
      <c r="AA16" s="137"/>
      <c r="AB16" s="123"/>
      <c r="AC16" s="123">
        <v>1</v>
      </c>
      <c r="AD16" s="145"/>
      <c r="AE16" s="111"/>
      <c r="AF16" s="111"/>
      <c r="AG16" s="111"/>
      <c r="AH16" s="111"/>
      <c r="AI16" s="111"/>
      <c r="AJ16" s="111"/>
      <c r="AK16" s="111"/>
      <c r="AL16" s="84"/>
      <c r="AM16" s="155" t="s">
        <v>327</v>
      </c>
      <c r="AN16" s="156" t="s">
        <v>74</v>
      </c>
    </row>
    <row r="17" spans="1:40" ht="35.1" customHeight="1">
      <c r="A17" s="302"/>
      <c r="B17" s="310"/>
      <c r="C17" s="313"/>
      <c r="D17" s="322"/>
      <c r="E17" s="32">
        <v>4</v>
      </c>
      <c r="F17" s="175" t="s">
        <v>81</v>
      </c>
      <c r="G17" s="306"/>
      <c r="H17" s="319"/>
      <c r="I17" s="319"/>
      <c r="J17" s="326"/>
      <c r="K17" s="316"/>
      <c r="L17" s="316"/>
      <c r="M17" s="316"/>
      <c r="N17" s="319"/>
      <c r="O17" s="319"/>
      <c r="P17" s="319"/>
      <c r="Q17" s="329"/>
      <c r="R17" s="329"/>
      <c r="S17" s="319"/>
      <c r="T17" s="319"/>
      <c r="U17" s="319"/>
      <c r="V17" s="319"/>
      <c r="W17" s="306"/>
      <c r="X17" s="175"/>
      <c r="Y17" s="175"/>
      <c r="Z17" s="41"/>
      <c r="AA17" s="137"/>
      <c r="AB17" s="137">
        <v>1</v>
      </c>
      <c r="AC17" s="111"/>
      <c r="AD17" s="111"/>
      <c r="AE17" s="111"/>
      <c r="AF17" s="106" t="s">
        <v>82</v>
      </c>
      <c r="AG17" s="106" t="s">
        <v>82</v>
      </c>
      <c r="AH17" s="106" t="s">
        <v>82</v>
      </c>
      <c r="AI17" s="106" t="s">
        <v>82</v>
      </c>
      <c r="AJ17" s="111"/>
      <c r="AK17" s="111"/>
      <c r="AL17" s="84"/>
      <c r="AM17" s="155" t="s">
        <v>327</v>
      </c>
      <c r="AN17" s="156" t="s">
        <v>74</v>
      </c>
    </row>
    <row r="18" spans="1:40" ht="35.1" customHeight="1">
      <c r="A18" s="300">
        <v>4</v>
      </c>
      <c r="B18" s="308" t="s">
        <v>337</v>
      </c>
      <c r="C18" s="311" t="s">
        <v>103</v>
      </c>
      <c r="D18" s="320" t="s">
        <v>338</v>
      </c>
      <c r="E18" s="32">
        <v>1</v>
      </c>
      <c r="F18" s="175" t="s">
        <v>46</v>
      </c>
      <c r="G18" s="304" t="s">
        <v>339</v>
      </c>
      <c r="H18" s="317"/>
      <c r="I18" s="317"/>
      <c r="J18" s="324">
        <v>1098.43</v>
      </c>
      <c r="K18" s="314">
        <v>41778</v>
      </c>
      <c r="L18" s="314">
        <v>41821</v>
      </c>
      <c r="M18" s="314">
        <v>41832</v>
      </c>
      <c r="N18" s="317"/>
      <c r="O18" s="317"/>
      <c r="P18" s="317"/>
      <c r="Q18" s="317"/>
      <c r="R18" s="317"/>
      <c r="S18" s="317"/>
      <c r="T18" s="317"/>
      <c r="U18" s="317"/>
      <c r="V18" s="317"/>
      <c r="W18" s="304" t="s">
        <v>340</v>
      </c>
      <c r="X18" s="175"/>
      <c r="Y18" s="175"/>
      <c r="Z18" s="41"/>
      <c r="AA18" s="132"/>
      <c r="AB18" s="133"/>
      <c r="AC18" s="133"/>
      <c r="AD18" s="133"/>
      <c r="AE18" s="133"/>
      <c r="AF18" s="133"/>
      <c r="AG18" s="133">
        <v>1</v>
      </c>
      <c r="AH18" s="111"/>
      <c r="AI18" s="111"/>
      <c r="AJ18" s="111"/>
      <c r="AK18" s="111"/>
      <c r="AL18" s="84"/>
      <c r="AM18" s="155" t="s">
        <v>327</v>
      </c>
      <c r="AN18" s="156" t="s">
        <v>103</v>
      </c>
    </row>
    <row r="19" spans="1:40" ht="35.1" customHeight="1">
      <c r="A19" s="301"/>
      <c r="B19" s="309"/>
      <c r="C19" s="312"/>
      <c r="D19" s="321"/>
      <c r="E19" s="32">
        <v>2</v>
      </c>
      <c r="F19" s="175" t="s">
        <v>52</v>
      </c>
      <c r="G19" s="305"/>
      <c r="H19" s="318"/>
      <c r="I19" s="318"/>
      <c r="J19" s="325"/>
      <c r="K19" s="315"/>
      <c r="L19" s="315"/>
      <c r="M19" s="315"/>
      <c r="N19" s="318"/>
      <c r="O19" s="318"/>
      <c r="P19" s="318"/>
      <c r="Q19" s="318"/>
      <c r="R19" s="318"/>
      <c r="S19" s="318"/>
      <c r="T19" s="318"/>
      <c r="U19" s="318"/>
      <c r="V19" s="318"/>
      <c r="W19" s="305"/>
      <c r="X19" s="175"/>
      <c r="Y19" s="175"/>
      <c r="Z19" s="41"/>
      <c r="AA19" s="132"/>
      <c r="AB19" s="133"/>
      <c r="AC19" s="133"/>
      <c r="AD19" s="133"/>
      <c r="AE19" s="133">
        <v>1</v>
      </c>
      <c r="AF19" s="111"/>
      <c r="AG19" s="111"/>
      <c r="AH19" s="111"/>
      <c r="AI19" s="111"/>
      <c r="AJ19" s="111"/>
      <c r="AK19" s="111"/>
      <c r="AL19" s="84"/>
      <c r="AM19" s="155" t="s">
        <v>327</v>
      </c>
      <c r="AN19" s="156" t="s">
        <v>103</v>
      </c>
    </row>
    <row r="20" spans="1:40" ht="35.1" customHeight="1">
      <c r="A20" s="301"/>
      <c r="B20" s="309"/>
      <c r="C20" s="312"/>
      <c r="D20" s="321"/>
      <c r="E20" s="32">
        <v>3</v>
      </c>
      <c r="F20" s="175" t="s">
        <v>53</v>
      </c>
      <c r="G20" s="305"/>
      <c r="H20" s="318"/>
      <c r="I20" s="318"/>
      <c r="J20" s="325"/>
      <c r="K20" s="315"/>
      <c r="L20" s="315"/>
      <c r="M20" s="315"/>
      <c r="N20" s="318"/>
      <c r="O20" s="318"/>
      <c r="P20" s="318"/>
      <c r="Q20" s="318"/>
      <c r="R20" s="318"/>
      <c r="S20" s="318"/>
      <c r="T20" s="318"/>
      <c r="U20" s="318"/>
      <c r="V20" s="318"/>
      <c r="W20" s="305"/>
      <c r="X20" s="175"/>
      <c r="Y20" s="175"/>
      <c r="Z20" s="41"/>
      <c r="AA20" s="132"/>
      <c r="AB20" s="133"/>
      <c r="AC20" s="133"/>
      <c r="AD20" s="133"/>
      <c r="AE20" s="133"/>
      <c r="AF20" s="133"/>
      <c r="AG20" s="133">
        <v>1</v>
      </c>
      <c r="AH20" s="111"/>
      <c r="AI20" s="111"/>
      <c r="AJ20" s="111"/>
      <c r="AK20" s="111"/>
      <c r="AL20" s="84"/>
      <c r="AM20" s="155" t="s">
        <v>327</v>
      </c>
      <c r="AN20" s="156" t="s">
        <v>103</v>
      </c>
    </row>
    <row r="21" spans="1:40" ht="35.1" customHeight="1">
      <c r="A21" s="302"/>
      <c r="B21" s="310"/>
      <c r="C21" s="313"/>
      <c r="D21" s="322"/>
      <c r="E21" s="32">
        <v>4</v>
      </c>
      <c r="F21" s="175" t="s">
        <v>81</v>
      </c>
      <c r="G21" s="306"/>
      <c r="H21" s="319"/>
      <c r="I21" s="319"/>
      <c r="J21" s="326"/>
      <c r="K21" s="316"/>
      <c r="L21" s="316"/>
      <c r="M21" s="316"/>
      <c r="N21" s="319"/>
      <c r="O21" s="319"/>
      <c r="P21" s="319"/>
      <c r="Q21" s="319"/>
      <c r="R21" s="319"/>
      <c r="S21" s="319"/>
      <c r="T21" s="319"/>
      <c r="U21" s="319"/>
      <c r="V21" s="319"/>
      <c r="W21" s="306"/>
      <c r="X21" s="175"/>
      <c r="Y21" s="175"/>
      <c r="Z21" s="41"/>
      <c r="AA21" s="132"/>
      <c r="AB21" s="133"/>
      <c r="AC21" s="133">
        <v>1</v>
      </c>
      <c r="AD21" s="111"/>
      <c r="AE21" s="111"/>
      <c r="AF21" s="106" t="s">
        <v>82</v>
      </c>
      <c r="AG21" s="106" t="s">
        <v>82</v>
      </c>
      <c r="AH21" s="106" t="s">
        <v>82</v>
      </c>
      <c r="AI21" s="106" t="s">
        <v>82</v>
      </c>
      <c r="AJ21" s="111"/>
      <c r="AK21" s="111"/>
      <c r="AL21" s="84"/>
      <c r="AM21" s="155" t="s">
        <v>327</v>
      </c>
      <c r="AN21" s="156" t="s">
        <v>103</v>
      </c>
    </row>
  </sheetData>
  <mergeCells count="124">
    <mergeCell ref="R4:R5"/>
    <mergeCell ref="S4:S5"/>
    <mergeCell ref="T4:T5"/>
    <mergeCell ref="U4:U5"/>
    <mergeCell ref="V4:V5"/>
    <mergeCell ref="Z4:Z5"/>
    <mergeCell ref="AL3:AL5"/>
    <mergeCell ref="AM3:AM5"/>
    <mergeCell ref="AA4:AA5"/>
    <mergeCell ref="AB4:AB5"/>
    <mergeCell ref="AC4:AC5"/>
    <mergeCell ref="AD4:AE4"/>
    <mergeCell ref="AF4:AG4"/>
    <mergeCell ref="AH4:AI4"/>
    <mergeCell ref="AJ4:AJ5"/>
    <mergeCell ref="AK4:AK5"/>
    <mergeCell ref="B1:AN1"/>
    <mergeCell ref="B2:AN2"/>
    <mergeCell ref="A3:A5"/>
    <mergeCell ref="B3:B5"/>
    <mergeCell ref="C3:C5"/>
    <mergeCell ref="D3:D5"/>
    <mergeCell ref="E3:E5"/>
    <mergeCell ref="F3:F5"/>
    <mergeCell ref="G3:G5"/>
    <mergeCell ref="P3:P5"/>
    <mergeCell ref="AN3:AN5"/>
    <mergeCell ref="H4:H5"/>
    <mergeCell ref="I4:I5"/>
    <mergeCell ref="J4:J5"/>
    <mergeCell ref="K4:K5"/>
    <mergeCell ref="L4:L5"/>
    <mergeCell ref="M4:M5"/>
    <mergeCell ref="N4:N5"/>
    <mergeCell ref="O4:O5"/>
    <mergeCell ref="Q4:Q5"/>
    <mergeCell ref="W3:W5"/>
    <mergeCell ref="X3:X5"/>
    <mergeCell ref="Y3:Y5"/>
    <mergeCell ref="Z3:AK3"/>
    <mergeCell ref="R18:R21"/>
    <mergeCell ref="S18:S21"/>
    <mergeCell ref="T18:T21"/>
    <mergeCell ref="U18:U21"/>
    <mergeCell ref="V18:V21"/>
    <mergeCell ref="W18:W21"/>
    <mergeCell ref="L18:L21"/>
    <mergeCell ref="M18:M21"/>
    <mergeCell ref="N18:N21"/>
    <mergeCell ref="O18:O21"/>
    <mergeCell ref="P18:P21"/>
    <mergeCell ref="Q18:Q21"/>
    <mergeCell ref="N10:N13"/>
    <mergeCell ref="O10:O13"/>
    <mergeCell ref="W14:W17"/>
    <mergeCell ref="A18:A21"/>
    <mergeCell ref="B18:B21"/>
    <mergeCell ref="C18:C21"/>
    <mergeCell ref="D18:D21"/>
    <mergeCell ref="G18:G21"/>
    <mergeCell ref="H18:H21"/>
    <mergeCell ref="I18:I21"/>
    <mergeCell ref="J18:J21"/>
    <mergeCell ref="K18:K21"/>
    <mergeCell ref="Q14:Q17"/>
    <mergeCell ref="R14:R17"/>
    <mergeCell ref="S14:S17"/>
    <mergeCell ref="T14:T17"/>
    <mergeCell ref="U14:U17"/>
    <mergeCell ref="V14:V17"/>
    <mergeCell ref="K14:K17"/>
    <mergeCell ref="L14:L17"/>
    <mergeCell ref="M14:M17"/>
    <mergeCell ref="N14:N17"/>
    <mergeCell ref="O14:O17"/>
    <mergeCell ref="P14:P17"/>
    <mergeCell ref="M6:M9"/>
    <mergeCell ref="N6:N9"/>
    <mergeCell ref="A6:A9"/>
    <mergeCell ref="B6:B9"/>
    <mergeCell ref="V10:V13"/>
    <mergeCell ref="W10:W13"/>
    <mergeCell ref="A14:A17"/>
    <mergeCell ref="B14:B17"/>
    <mergeCell ref="C14:C17"/>
    <mergeCell ref="D14:D17"/>
    <mergeCell ref="G14:G17"/>
    <mergeCell ref="H14:H17"/>
    <mergeCell ref="I14:I17"/>
    <mergeCell ref="J14:J17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C6:C9"/>
    <mergeCell ref="D6:D9"/>
    <mergeCell ref="G6:G9"/>
    <mergeCell ref="H6:H9"/>
    <mergeCell ref="U6:U9"/>
    <mergeCell ref="V6:V9"/>
    <mergeCell ref="W6:W9"/>
    <mergeCell ref="A10:A13"/>
    <mergeCell ref="B10:B13"/>
    <mergeCell ref="C10:C13"/>
    <mergeCell ref="D10:D13"/>
    <mergeCell ref="G10:G13"/>
    <mergeCell ref="H10:H13"/>
    <mergeCell ref="I10:I13"/>
    <mergeCell ref="O6:O9"/>
    <mergeCell ref="P6:P9"/>
    <mergeCell ref="Q6:Q9"/>
    <mergeCell ref="R6:R9"/>
    <mergeCell ref="S6:S9"/>
    <mergeCell ref="T6:T9"/>
    <mergeCell ref="I6:I9"/>
    <mergeCell ref="J6:J9"/>
    <mergeCell ref="K6:K9"/>
    <mergeCell ref="L6:L9"/>
  </mergeCells>
  <pageMargins left="0.19685039370078741" right="0.19685039370078741" top="0.19685039370078741" bottom="0.19685039370078741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List(DIET-PTEC-CTE-BITE)</vt:lpstr>
      <vt:lpstr>DIET-26</vt:lpstr>
      <vt:lpstr>PTEC-22</vt:lpstr>
      <vt:lpstr>BITE-4</vt:lpstr>
      <vt:lpstr>CTE-6</vt:lpstr>
      <vt:lpstr>DIET</vt:lpstr>
      <vt:lpstr>PTEC</vt:lpstr>
      <vt:lpstr>CTE</vt:lpstr>
      <vt:lpstr>BITE</vt:lpstr>
      <vt:lpstr>'BITE-4'!Print_Area</vt:lpstr>
      <vt:lpstr>'CTE-6'!Print_Area</vt:lpstr>
      <vt:lpstr>'DIET-26'!Print_Area</vt:lpstr>
      <vt:lpstr>'List(DIET-PTEC-CTE-BITE)'!Print_Area</vt:lpstr>
      <vt:lpstr>'PTEC-22'!Print_Area</vt:lpstr>
      <vt:lpstr>'BITE-4'!Print_Titles</vt:lpstr>
      <vt:lpstr>'CTE-6'!Print_Titles</vt:lpstr>
      <vt:lpstr>DIET!Print_Titles</vt:lpstr>
      <vt:lpstr>'DIET-26'!Print_Titles</vt:lpstr>
      <vt:lpstr>'List(DIET-PTEC-CTE-BITE)'!Print_Titles</vt:lpstr>
      <vt:lpstr>PTEC!Print_Titles</vt:lpstr>
      <vt:lpstr>'PTEC-22'!Print_Titles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2017-07-13T12:09:03Z</cp:lastPrinted>
  <dcterms:created xsi:type="dcterms:W3CDTF">2016-08-16T11:06:57Z</dcterms:created>
  <dcterms:modified xsi:type="dcterms:W3CDTF">2017-07-13T12:09:14Z</dcterms:modified>
</cp:coreProperties>
</file>